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barbaraangioni/Documents/ INGV/CEN/ Annals/Vol.4_2020/3_Fabbrizio/"/>
    </mc:Choice>
  </mc:AlternateContent>
  <xr:revisionPtr revIDLastSave="0" documentId="8_{2A8BA415-561E-0B4E-98C5-85F58838CA37}" xr6:coauthVersionLast="36" xr6:coauthVersionMax="36" xr10:uidLastSave="{00000000-0000-0000-0000-000000000000}"/>
  <bookViews>
    <workbookView xWindow="0" yWindow="460" windowWidth="33600" windowHeight="20540" tabRatio="500" xr2:uid="{00000000-000D-0000-FFFF-FFFF00000000}"/>
  </bookViews>
  <sheets>
    <sheet name="Sheet1" sheetId="3" r:id="rId1"/>
    <sheet name="calibration data set" sheetId="1" r:id="rId2"/>
    <sheet name="test data set" sheetId="2" r:id="rId3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3" i="1" l="1"/>
  <c r="T197" i="1"/>
  <c r="T4" i="1"/>
  <c r="X197" i="1"/>
  <c r="AM197" i="1" s="1"/>
  <c r="U197" i="1"/>
  <c r="V197" i="1"/>
  <c r="W197" i="1"/>
  <c r="AL197" i="1" s="1"/>
  <c r="Y197" i="1"/>
  <c r="AN197" i="1" s="1"/>
  <c r="Z197" i="1"/>
  <c r="AA197" i="1"/>
  <c r="AB197" i="1"/>
  <c r="AC197" i="1"/>
  <c r="AD197" i="1"/>
  <c r="AE197" i="1"/>
  <c r="AF197" i="1"/>
  <c r="AU197" i="1" s="1"/>
  <c r="AG197" i="1"/>
  <c r="AQ197" i="1" s="1"/>
  <c r="GS197" i="1"/>
  <c r="AK197" i="1"/>
  <c r="FT197" i="1"/>
  <c r="FU197" i="1" s="1"/>
  <c r="FK197" i="1"/>
  <c r="EK197" i="1"/>
  <c r="EL197" i="1" s="1"/>
  <c r="FA197" i="1"/>
  <c r="EQ197" i="1"/>
  <c r="DZ197" i="1"/>
  <c r="EF197" i="1" s="1"/>
  <c r="EE197" i="1"/>
  <c r="DO197" i="1"/>
  <c r="DU197" i="1" s="1"/>
  <c r="DT197" i="1"/>
  <c r="DD197" i="1"/>
  <c r="DJ197" i="1"/>
  <c r="DI197" i="1"/>
  <c r="DH197" i="1"/>
  <c r="DE197" i="1"/>
  <c r="DF197" i="1" s="1"/>
  <c r="N197" i="1"/>
  <c r="N209" i="1"/>
  <c r="T209" i="1"/>
  <c r="U209" i="1"/>
  <c r="V209" i="1"/>
  <c r="W209" i="1"/>
  <c r="X209" i="1"/>
  <c r="Y209" i="1"/>
  <c r="Z209" i="1"/>
  <c r="AA209" i="1"/>
  <c r="AB209" i="1"/>
  <c r="AC209" i="1"/>
  <c r="AD209" i="1"/>
  <c r="AE209" i="1"/>
  <c r="AF209" i="1"/>
  <c r="N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N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N212" i="1"/>
  <c r="T212" i="1"/>
  <c r="U212" i="1"/>
  <c r="V212" i="1"/>
  <c r="W212" i="1"/>
  <c r="X212" i="1"/>
  <c r="Y212" i="1"/>
  <c r="Z212" i="1"/>
  <c r="AA212" i="1"/>
  <c r="AB212" i="1"/>
  <c r="AC212" i="1"/>
  <c r="AD212" i="1"/>
  <c r="AE212" i="1"/>
  <c r="AF212" i="1"/>
  <c r="N213" i="1"/>
  <c r="T213" i="1"/>
  <c r="AG213" i="1" s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U3" i="1"/>
  <c r="V3" i="1"/>
  <c r="W3" i="1"/>
  <c r="X3" i="1"/>
  <c r="Y3" i="1"/>
  <c r="Z3" i="1"/>
  <c r="AA3" i="1"/>
  <c r="AB3" i="1"/>
  <c r="AC3" i="1"/>
  <c r="AD3" i="1"/>
  <c r="AE3" i="1"/>
  <c r="AF3" i="1"/>
  <c r="V545" i="1"/>
  <c r="T545" i="1"/>
  <c r="U545" i="1"/>
  <c r="AG545" i="1" s="1"/>
  <c r="W545" i="1"/>
  <c r="X545" i="1"/>
  <c r="Y545" i="1"/>
  <c r="Z545" i="1"/>
  <c r="AA545" i="1"/>
  <c r="AB545" i="1"/>
  <c r="AC545" i="1"/>
  <c r="AD545" i="1"/>
  <c r="AE545" i="1"/>
  <c r="AF545" i="1"/>
  <c r="N545" i="1"/>
  <c r="V544" i="1"/>
  <c r="T544" i="1"/>
  <c r="U544" i="1"/>
  <c r="W544" i="1"/>
  <c r="X544" i="1"/>
  <c r="Y544" i="1"/>
  <c r="Z544" i="1"/>
  <c r="AA544" i="1"/>
  <c r="AB544" i="1"/>
  <c r="AC544" i="1"/>
  <c r="AD544" i="1"/>
  <c r="AE544" i="1"/>
  <c r="AF544" i="1"/>
  <c r="N544" i="1"/>
  <c r="V543" i="1"/>
  <c r="T543" i="1"/>
  <c r="U543" i="1"/>
  <c r="W543" i="1"/>
  <c r="X543" i="1"/>
  <c r="Y543" i="1"/>
  <c r="Z543" i="1"/>
  <c r="AA543" i="1"/>
  <c r="AB543" i="1"/>
  <c r="AC543" i="1"/>
  <c r="AD543" i="1"/>
  <c r="AE543" i="1"/>
  <c r="AF543" i="1"/>
  <c r="AG543" i="1"/>
  <c r="AO543" i="1"/>
  <c r="N543" i="1"/>
  <c r="V542" i="1"/>
  <c r="T542" i="1"/>
  <c r="U542" i="1"/>
  <c r="W542" i="1"/>
  <c r="X542" i="1"/>
  <c r="Y542" i="1"/>
  <c r="Z542" i="1"/>
  <c r="AA542" i="1"/>
  <c r="AB542" i="1"/>
  <c r="AC542" i="1"/>
  <c r="AD542" i="1"/>
  <c r="AE542" i="1"/>
  <c r="AF542" i="1"/>
  <c r="N542" i="1"/>
  <c r="V541" i="1"/>
  <c r="T541" i="1"/>
  <c r="U541" i="1"/>
  <c r="W541" i="1"/>
  <c r="X541" i="1"/>
  <c r="Y541" i="1"/>
  <c r="Z541" i="1"/>
  <c r="AA541" i="1"/>
  <c r="AB541" i="1"/>
  <c r="AC541" i="1"/>
  <c r="AD541" i="1"/>
  <c r="AE541" i="1"/>
  <c r="AF541" i="1"/>
  <c r="N541" i="1"/>
  <c r="V540" i="1"/>
  <c r="T540" i="1"/>
  <c r="U540" i="1"/>
  <c r="W540" i="1"/>
  <c r="X540" i="1"/>
  <c r="Y540" i="1"/>
  <c r="Z540" i="1"/>
  <c r="AA540" i="1"/>
  <c r="AB540" i="1"/>
  <c r="AC540" i="1"/>
  <c r="AD540" i="1"/>
  <c r="AE540" i="1"/>
  <c r="AF540" i="1"/>
  <c r="N540" i="1"/>
  <c r="V539" i="1"/>
  <c r="T539" i="1"/>
  <c r="U539" i="1"/>
  <c r="W539" i="1"/>
  <c r="X539" i="1"/>
  <c r="Y539" i="1"/>
  <c r="Z539" i="1"/>
  <c r="AA539" i="1"/>
  <c r="AB539" i="1"/>
  <c r="AC539" i="1"/>
  <c r="AD539" i="1"/>
  <c r="AE539" i="1"/>
  <c r="AF539" i="1"/>
  <c r="AG539" i="1"/>
  <c r="AO539" i="1" s="1"/>
  <c r="AQ539" i="1"/>
  <c r="N539" i="1"/>
  <c r="V538" i="1"/>
  <c r="T538" i="1"/>
  <c r="U538" i="1"/>
  <c r="W538" i="1"/>
  <c r="X538" i="1"/>
  <c r="Y538" i="1"/>
  <c r="Z538" i="1"/>
  <c r="AA538" i="1"/>
  <c r="AB538" i="1"/>
  <c r="AC538" i="1"/>
  <c r="AD538" i="1"/>
  <c r="AE538" i="1"/>
  <c r="AF538" i="1"/>
  <c r="N538" i="1"/>
  <c r="V527" i="1"/>
  <c r="T527" i="1"/>
  <c r="U527" i="1"/>
  <c r="AG527" i="1" s="1"/>
  <c r="W527" i="1"/>
  <c r="X527" i="1"/>
  <c r="Y527" i="1"/>
  <c r="Z527" i="1"/>
  <c r="AA527" i="1"/>
  <c r="AB527" i="1"/>
  <c r="AC527" i="1"/>
  <c r="AD527" i="1"/>
  <c r="AE527" i="1"/>
  <c r="AF527" i="1"/>
  <c r="N527" i="1"/>
  <c r="V526" i="1"/>
  <c r="T526" i="1"/>
  <c r="U526" i="1"/>
  <c r="W526" i="1"/>
  <c r="X526" i="1"/>
  <c r="Y526" i="1"/>
  <c r="Z526" i="1"/>
  <c r="AA526" i="1"/>
  <c r="AB526" i="1"/>
  <c r="AC526" i="1"/>
  <c r="AD526" i="1"/>
  <c r="AE526" i="1"/>
  <c r="AF526" i="1"/>
  <c r="N526" i="1"/>
  <c r="V525" i="1"/>
  <c r="T525" i="1"/>
  <c r="U525" i="1"/>
  <c r="W525" i="1"/>
  <c r="X525" i="1"/>
  <c r="Y525" i="1"/>
  <c r="Z525" i="1"/>
  <c r="AA525" i="1"/>
  <c r="AB525" i="1"/>
  <c r="AC525" i="1"/>
  <c r="AD525" i="1"/>
  <c r="AE525" i="1"/>
  <c r="AF525" i="1"/>
  <c r="AG525" i="1"/>
  <c r="AO525" i="1"/>
  <c r="AQ525" i="1"/>
  <c r="AT525" i="1"/>
  <c r="N525" i="1"/>
  <c r="V524" i="1"/>
  <c r="T524" i="1"/>
  <c r="U524" i="1"/>
  <c r="W524" i="1"/>
  <c r="X524" i="1"/>
  <c r="Y524" i="1"/>
  <c r="Z524" i="1"/>
  <c r="AA524" i="1"/>
  <c r="AB524" i="1"/>
  <c r="AC524" i="1"/>
  <c r="AD524" i="1"/>
  <c r="AE524" i="1"/>
  <c r="AF524" i="1"/>
  <c r="N524" i="1"/>
  <c r="V523" i="1"/>
  <c r="T523" i="1"/>
  <c r="U523" i="1"/>
  <c r="W523" i="1"/>
  <c r="X523" i="1"/>
  <c r="Y523" i="1"/>
  <c r="Z523" i="1"/>
  <c r="AA523" i="1"/>
  <c r="AB523" i="1"/>
  <c r="AC523" i="1"/>
  <c r="AD523" i="1"/>
  <c r="AE523" i="1"/>
  <c r="AF523" i="1"/>
  <c r="N523" i="1"/>
  <c r="V522" i="1"/>
  <c r="T522" i="1"/>
  <c r="U522" i="1"/>
  <c r="W522" i="1"/>
  <c r="X522" i="1"/>
  <c r="Y522" i="1"/>
  <c r="Z522" i="1"/>
  <c r="AA522" i="1"/>
  <c r="AB522" i="1"/>
  <c r="AC522" i="1"/>
  <c r="AD522" i="1"/>
  <c r="AE522" i="1"/>
  <c r="AF522" i="1"/>
  <c r="N522" i="1"/>
  <c r="V521" i="1"/>
  <c r="T521" i="1"/>
  <c r="U521" i="1"/>
  <c r="W521" i="1"/>
  <c r="X521" i="1"/>
  <c r="Y521" i="1"/>
  <c r="Z521" i="1"/>
  <c r="AA521" i="1"/>
  <c r="AB521" i="1"/>
  <c r="AC521" i="1"/>
  <c r="AD521" i="1"/>
  <c r="AE521" i="1"/>
  <c r="AF521" i="1"/>
  <c r="N521" i="1"/>
  <c r="V520" i="1"/>
  <c r="T520" i="1"/>
  <c r="U520" i="1"/>
  <c r="W520" i="1"/>
  <c r="X520" i="1"/>
  <c r="Y520" i="1"/>
  <c r="Z520" i="1"/>
  <c r="AA520" i="1"/>
  <c r="AB520" i="1"/>
  <c r="AC520" i="1"/>
  <c r="AD520" i="1"/>
  <c r="AE520" i="1"/>
  <c r="AF520" i="1"/>
  <c r="N520" i="1"/>
  <c r="V519" i="1"/>
  <c r="T519" i="1"/>
  <c r="U519" i="1"/>
  <c r="W519" i="1"/>
  <c r="X519" i="1"/>
  <c r="Y519" i="1"/>
  <c r="Z519" i="1"/>
  <c r="AA519" i="1"/>
  <c r="AB519" i="1"/>
  <c r="AC519" i="1"/>
  <c r="AD519" i="1"/>
  <c r="AE519" i="1"/>
  <c r="AF519" i="1"/>
  <c r="N519" i="1"/>
  <c r="V518" i="1"/>
  <c r="T518" i="1"/>
  <c r="U518" i="1"/>
  <c r="W518" i="1"/>
  <c r="X518" i="1"/>
  <c r="Y518" i="1"/>
  <c r="Z518" i="1"/>
  <c r="AA518" i="1"/>
  <c r="AB518" i="1"/>
  <c r="AC518" i="1"/>
  <c r="AD518" i="1"/>
  <c r="AE518" i="1"/>
  <c r="AF518" i="1"/>
  <c r="N518" i="1"/>
  <c r="V517" i="1"/>
  <c r="T517" i="1"/>
  <c r="U517" i="1"/>
  <c r="W517" i="1"/>
  <c r="X517" i="1"/>
  <c r="Y517" i="1"/>
  <c r="Z517" i="1"/>
  <c r="AA517" i="1"/>
  <c r="AB517" i="1"/>
  <c r="AC517" i="1"/>
  <c r="AD517" i="1"/>
  <c r="AE517" i="1"/>
  <c r="AF517" i="1"/>
  <c r="AG517" i="1"/>
  <c r="N517" i="1"/>
  <c r="V516" i="1"/>
  <c r="T516" i="1"/>
  <c r="U516" i="1"/>
  <c r="W516" i="1"/>
  <c r="X516" i="1"/>
  <c r="Y516" i="1"/>
  <c r="Z516" i="1"/>
  <c r="AA516" i="1"/>
  <c r="AB516" i="1"/>
  <c r="AC516" i="1"/>
  <c r="AD516" i="1"/>
  <c r="AE516" i="1"/>
  <c r="AF516" i="1"/>
  <c r="N516" i="1"/>
  <c r="V515" i="1"/>
  <c r="T515" i="1"/>
  <c r="U515" i="1"/>
  <c r="W515" i="1"/>
  <c r="X515" i="1"/>
  <c r="Y515" i="1"/>
  <c r="Z515" i="1"/>
  <c r="AA515" i="1"/>
  <c r="AB515" i="1"/>
  <c r="AC515" i="1"/>
  <c r="AD515" i="1"/>
  <c r="AE515" i="1"/>
  <c r="AF515" i="1"/>
  <c r="N515" i="1"/>
  <c r="V514" i="1"/>
  <c r="T514" i="1"/>
  <c r="AG514" i="1" s="1"/>
  <c r="U514" i="1"/>
  <c r="W514" i="1"/>
  <c r="X514" i="1"/>
  <c r="Y514" i="1"/>
  <c r="Z514" i="1"/>
  <c r="AA514" i="1"/>
  <c r="AB514" i="1"/>
  <c r="AC514" i="1"/>
  <c r="AD514" i="1"/>
  <c r="AE514" i="1"/>
  <c r="AF514" i="1"/>
  <c r="N514" i="1"/>
  <c r="V513" i="1"/>
  <c r="T513" i="1"/>
  <c r="U513" i="1"/>
  <c r="W513" i="1"/>
  <c r="X513" i="1"/>
  <c r="Y513" i="1"/>
  <c r="Z513" i="1"/>
  <c r="AA513" i="1"/>
  <c r="AB513" i="1"/>
  <c r="AE513" i="1"/>
  <c r="AF513" i="1"/>
  <c r="N513" i="1"/>
  <c r="V512" i="1"/>
  <c r="T512" i="1"/>
  <c r="U512" i="1"/>
  <c r="W512" i="1"/>
  <c r="X512" i="1"/>
  <c r="Y512" i="1"/>
  <c r="Z512" i="1"/>
  <c r="AA512" i="1"/>
  <c r="AB512" i="1"/>
  <c r="AC512" i="1"/>
  <c r="AD512" i="1"/>
  <c r="AE512" i="1"/>
  <c r="AF512" i="1"/>
  <c r="N512" i="1"/>
  <c r="V511" i="1"/>
  <c r="T511" i="1"/>
  <c r="U511" i="1"/>
  <c r="W511" i="1"/>
  <c r="X511" i="1"/>
  <c r="Y511" i="1"/>
  <c r="Z511" i="1"/>
  <c r="AA511" i="1"/>
  <c r="AB511" i="1"/>
  <c r="AC511" i="1"/>
  <c r="AD511" i="1"/>
  <c r="AE511" i="1"/>
  <c r="AF511" i="1"/>
  <c r="N511" i="1"/>
  <c r="V510" i="1"/>
  <c r="T510" i="1"/>
  <c r="U510" i="1"/>
  <c r="W510" i="1"/>
  <c r="X510" i="1"/>
  <c r="AG510" i="1" s="1"/>
  <c r="Y510" i="1"/>
  <c r="Z510" i="1"/>
  <c r="AA510" i="1"/>
  <c r="AB510" i="1"/>
  <c r="AC510" i="1"/>
  <c r="AD510" i="1"/>
  <c r="AE510" i="1"/>
  <c r="AF510" i="1"/>
  <c r="N510" i="1"/>
  <c r="V509" i="1"/>
  <c r="T509" i="1"/>
  <c r="U509" i="1"/>
  <c r="W509" i="1"/>
  <c r="X509" i="1"/>
  <c r="Y509" i="1"/>
  <c r="Z509" i="1"/>
  <c r="AA509" i="1"/>
  <c r="AB509" i="1"/>
  <c r="AC509" i="1"/>
  <c r="AD509" i="1"/>
  <c r="AE509" i="1"/>
  <c r="AF509" i="1"/>
  <c r="N509" i="1"/>
  <c r="V508" i="1"/>
  <c r="T508" i="1"/>
  <c r="U508" i="1"/>
  <c r="W508" i="1"/>
  <c r="X508" i="1"/>
  <c r="Y508" i="1"/>
  <c r="Z508" i="1"/>
  <c r="AA508" i="1"/>
  <c r="AB508" i="1"/>
  <c r="AC508" i="1"/>
  <c r="AD508" i="1"/>
  <c r="AE508" i="1"/>
  <c r="AF508" i="1"/>
  <c r="N508" i="1"/>
  <c r="V507" i="1"/>
  <c r="T507" i="1"/>
  <c r="U507" i="1"/>
  <c r="W507" i="1"/>
  <c r="X507" i="1"/>
  <c r="Y507" i="1"/>
  <c r="Z507" i="1"/>
  <c r="AA507" i="1"/>
  <c r="AB507" i="1"/>
  <c r="AC507" i="1"/>
  <c r="AD507" i="1"/>
  <c r="AE507" i="1"/>
  <c r="AF507" i="1"/>
  <c r="N507" i="1"/>
  <c r="V506" i="1"/>
  <c r="T506" i="1"/>
  <c r="U506" i="1"/>
  <c r="W506" i="1"/>
  <c r="X506" i="1"/>
  <c r="Y506" i="1"/>
  <c r="Z506" i="1"/>
  <c r="AA506" i="1"/>
  <c r="AB506" i="1"/>
  <c r="AC506" i="1"/>
  <c r="AD506" i="1"/>
  <c r="AE506" i="1"/>
  <c r="AF506" i="1"/>
  <c r="N506" i="1"/>
  <c r="V505" i="1"/>
  <c r="T505" i="1"/>
  <c r="U505" i="1"/>
  <c r="W505" i="1"/>
  <c r="X505" i="1"/>
  <c r="Y505" i="1"/>
  <c r="Z505" i="1"/>
  <c r="AA505" i="1"/>
  <c r="AB505" i="1"/>
  <c r="AC505" i="1"/>
  <c r="AD505" i="1"/>
  <c r="AE505" i="1"/>
  <c r="AF505" i="1"/>
  <c r="N505" i="1"/>
  <c r="V466" i="1"/>
  <c r="T466" i="1"/>
  <c r="U466" i="1"/>
  <c r="W466" i="1"/>
  <c r="X466" i="1"/>
  <c r="Y466" i="1"/>
  <c r="Z466" i="1"/>
  <c r="AA466" i="1"/>
  <c r="AB466" i="1"/>
  <c r="AC466" i="1"/>
  <c r="AD466" i="1"/>
  <c r="AE466" i="1"/>
  <c r="AF466" i="1"/>
  <c r="N466" i="1"/>
  <c r="V465" i="1"/>
  <c r="T465" i="1"/>
  <c r="U465" i="1"/>
  <c r="W465" i="1"/>
  <c r="X465" i="1"/>
  <c r="Y465" i="1"/>
  <c r="Z465" i="1"/>
  <c r="AA465" i="1"/>
  <c r="AB465" i="1"/>
  <c r="AC465" i="1"/>
  <c r="AD465" i="1"/>
  <c r="AE465" i="1"/>
  <c r="AF465" i="1"/>
  <c r="AG465" i="1"/>
  <c r="N465" i="1"/>
  <c r="V464" i="1"/>
  <c r="T464" i="1"/>
  <c r="U464" i="1"/>
  <c r="W464" i="1"/>
  <c r="X464" i="1"/>
  <c r="Y464" i="1"/>
  <c r="Z464" i="1"/>
  <c r="AA464" i="1"/>
  <c r="AB464" i="1"/>
  <c r="AC464" i="1"/>
  <c r="AD464" i="1"/>
  <c r="AE464" i="1"/>
  <c r="AF464" i="1"/>
  <c r="N464" i="1"/>
  <c r="V463" i="1"/>
  <c r="T463" i="1"/>
  <c r="U463" i="1"/>
  <c r="W463" i="1"/>
  <c r="X463" i="1"/>
  <c r="Y463" i="1"/>
  <c r="Z463" i="1"/>
  <c r="AA463" i="1"/>
  <c r="AB463" i="1"/>
  <c r="AC463" i="1"/>
  <c r="AD463" i="1"/>
  <c r="AE463" i="1"/>
  <c r="AF463" i="1"/>
  <c r="N463" i="1"/>
  <c r="V462" i="1"/>
  <c r="T462" i="1"/>
  <c r="U462" i="1"/>
  <c r="W462" i="1"/>
  <c r="X462" i="1"/>
  <c r="Y462" i="1"/>
  <c r="Z462" i="1"/>
  <c r="AA462" i="1"/>
  <c r="AB462" i="1"/>
  <c r="AC462" i="1"/>
  <c r="AD462" i="1"/>
  <c r="AE462" i="1"/>
  <c r="AF462" i="1"/>
  <c r="N462" i="1"/>
  <c r="V461" i="1"/>
  <c r="T461" i="1"/>
  <c r="U461" i="1"/>
  <c r="W461" i="1"/>
  <c r="X461" i="1"/>
  <c r="Y461" i="1"/>
  <c r="Z461" i="1"/>
  <c r="AA461" i="1"/>
  <c r="AB461" i="1"/>
  <c r="AC461" i="1"/>
  <c r="AD461" i="1"/>
  <c r="AE461" i="1"/>
  <c r="AF461" i="1"/>
  <c r="AG461" i="1" s="1"/>
  <c r="AM461" i="1" s="1"/>
  <c r="N461" i="1"/>
  <c r="V460" i="1"/>
  <c r="T460" i="1"/>
  <c r="U460" i="1"/>
  <c r="W460" i="1"/>
  <c r="X460" i="1"/>
  <c r="Y460" i="1"/>
  <c r="Z460" i="1"/>
  <c r="AA460" i="1"/>
  <c r="AB460" i="1"/>
  <c r="AC460" i="1"/>
  <c r="AD460" i="1"/>
  <c r="AE460" i="1"/>
  <c r="AF460" i="1"/>
  <c r="N460" i="1"/>
  <c r="V459" i="1"/>
  <c r="T459" i="1"/>
  <c r="U459" i="1"/>
  <c r="W459" i="1"/>
  <c r="X459" i="1"/>
  <c r="Y459" i="1"/>
  <c r="Z459" i="1"/>
  <c r="AA459" i="1"/>
  <c r="AB459" i="1"/>
  <c r="AC459" i="1"/>
  <c r="AD459" i="1"/>
  <c r="AE459" i="1"/>
  <c r="AF459" i="1"/>
  <c r="N459" i="1"/>
  <c r="V458" i="1"/>
  <c r="T458" i="1"/>
  <c r="AI458" i="1" s="1"/>
  <c r="U458" i="1"/>
  <c r="W458" i="1"/>
  <c r="X458" i="1"/>
  <c r="AG458" i="1" s="1"/>
  <c r="AQ458" i="1" s="1"/>
  <c r="Y458" i="1"/>
  <c r="Z458" i="1"/>
  <c r="AA458" i="1"/>
  <c r="AB458" i="1"/>
  <c r="AC458" i="1"/>
  <c r="AR458" i="1" s="1"/>
  <c r="AD458" i="1"/>
  <c r="AE458" i="1"/>
  <c r="AT458" i="1" s="1"/>
  <c r="AF458" i="1"/>
  <c r="AN458" i="1"/>
  <c r="N458" i="1"/>
  <c r="V457" i="1"/>
  <c r="T457" i="1"/>
  <c r="U457" i="1"/>
  <c r="W457" i="1"/>
  <c r="X457" i="1"/>
  <c r="Y457" i="1"/>
  <c r="Z457" i="1"/>
  <c r="AA457" i="1"/>
  <c r="AB457" i="1"/>
  <c r="AC457" i="1"/>
  <c r="AD457" i="1"/>
  <c r="AE457" i="1"/>
  <c r="AF457" i="1"/>
  <c r="N457" i="1"/>
  <c r="V456" i="1"/>
  <c r="T456" i="1"/>
  <c r="U456" i="1"/>
  <c r="W456" i="1"/>
  <c r="AG456" i="1" s="1"/>
  <c r="X456" i="1"/>
  <c r="Y456" i="1"/>
  <c r="Z456" i="1"/>
  <c r="AA456" i="1"/>
  <c r="AB456" i="1"/>
  <c r="AC456" i="1"/>
  <c r="AD456" i="1"/>
  <c r="AE456" i="1"/>
  <c r="AF456" i="1"/>
  <c r="AU456" i="1" s="1"/>
  <c r="AP456" i="1"/>
  <c r="AL456" i="1"/>
  <c r="AM456" i="1"/>
  <c r="N456" i="1"/>
  <c r="V455" i="1"/>
  <c r="AG455" i="1" s="1"/>
  <c r="AQ455" i="1" s="1"/>
  <c r="T455" i="1"/>
  <c r="U455" i="1"/>
  <c r="W455" i="1"/>
  <c r="X455" i="1"/>
  <c r="Y455" i="1"/>
  <c r="Z455" i="1"/>
  <c r="AA455" i="1"/>
  <c r="AB455" i="1"/>
  <c r="AC455" i="1"/>
  <c r="AD455" i="1"/>
  <c r="AE455" i="1"/>
  <c r="AF455" i="1"/>
  <c r="AN455" i="1"/>
  <c r="AS455" i="1"/>
  <c r="N455" i="1"/>
  <c r="V454" i="1"/>
  <c r="T454" i="1"/>
  <c r="U454" i="1"/>
  <c r="W454" i="1"/>
  <c r="X454" i="1"/>
  <c r="Y454" i="1"/>
  <c r="Z454" i="1"/>
  <c r="AA454" i="1"/>
  <c r="AB454" i="1"/>
  <c r="AC454" i="1"/>
  <c r="AD454" i="1"/>
  <c r="AE454" i="1"/>
  <c r="AF454" i="1"/>
  <c r="N454" i="1"/>
  <c r="V453" i="1"/>
  <c r="T453" i="1"/>
  <c r="U453" i="1"/>
  <c r="W453" i="1"/>
  <c r="X453" i="1"/>
  <c r="Y453" i="1"/>
  <c r="Z453" i="1"/>
  <c r="AA453" i="1"/>
  <c r="AB453" i="1"/>
  <c r="AC453" i="1"/>
  <c r="AD453" i="1"/>
  <c r="AE453" i="1"/>
  <c r="AF453" i="1"/>
  <c r="AG453" i="1"/>
  <c r="N453" i="1"/>
  <c r="V452" i="1"/>
  <c r="T452" i="1"/>
  <c r="U452" i="1"/>
  <c r="W452" i="1"/>
  <c r="X452" i="1"/>
  <c r="Y452" i="1"/>
  <c r="Z452" i="1"/>
  <c r="AA452" i="1"/>
  <c r="AB452" i="1"/>
  <c r="AC452" i="1"/>
  <c r="AD452" i="1"/>
  <c r="AE452" i="1"/>
  <c r="AF452" i="1"/>
  <c r="N452" i="1"/>
  <c r="V451" i="1"/>
  <c r="T451" i="1"/>
  <c r="U451" i="1"/>
  <c r="W451" i="1"/>
  <c r="X451" i="1"/>
  <c r="Y451" i="1"/>
  <c r="Z451" i="1"/>
  <c r="AA451" i="1"/>
  <c r="AB451" i="1"/>
  <c r="AC451" i="1"/>
  <c r="AD451" i="1"/>
  <c r="AE451" i="1"/>
  <c r="AF451" i="1"/>
  <c r="N451" i="1"/>
  <c r="V450" i="1"/>
  <c r="T450" i="1"/>
  <c r="U450" i="1"/>
  <c r="W450" i="1"/>
  <c r="X450" i="1"/>
  <c r="Y450" i="1"/>
  <c r="Z450" i="1"/>
  <c r="AA450" i="1"/>
  <c r="AB450" i="1"/>
  <c r="AC450" i="1"/>
  <c r="AD450" i="1"/>
  <c r="AE450" i="1"/>
  <c r="AF450" i="1"/>
  <c r="N450" i="1"/>
  <c r="V449" i="1"/>
  <c r="T449" i="1"/>
  <c r="U449" i="1"/>
  <c r="W449" i="1"/>
  <c r="X449" i="1"/>
  <c r="Y449" i="1"/>
  <c r="Z449" i="1"/>
  <c r="AA449" i="1"/>
  <c r="AB449" i="1"/>
  <c r="AC449" i="1"/>
  <c r="AD449" i="1"/>
  <c r="AE449" i="1"/>
  <c r="AF449" i="1"/>
  <c r="N449" i="1"/>
  <c r="V448" i="1"/>
  <c r="T448" i="1"/>
  <c r="U448" i="1"/>
  <c r="W448" i="1"/>
  <c r="X448" i="1"/>
  <c r="Y448" i="1"/>
  <c r="Z448" i="1"/>
  <c r="AA448" i="1"/>
  <c r="AB448" i="1"/>
  <c r="AC448" i="1"/>
  <c r="AD448" i="1"/>
  <c r="AE448" i="1"/>
  <c r="AF448" i="1"/>
  <c r="N448" i="1"/>
  <c r="V447" i="1"/>
  <c r="T447" i="1"/>
  <c r="U447" i="1"/>
  <c r="W447" i="1"/>
  <c r="X447" i="1"/>
  <c r="Y447" i="1"/>
  <c r="Z447" i="1"/>
  <c r="AA447" i="1"/>
  <c r="AB447" i="1"/>
  <c r="AC447" i="1"/>
  <c r="AD447" i="1"/>
  <c r="AE447" i="1"/>
  <c r="AF447" i="1"/>
  <c r="N447" i="1"/>
  <c r="V446" i="1"/>
  <c r="T446" i="1"/>
  <c r="U446" i="1"/>
  <c r="W446" i="1"/>
  <c r="X446" i="1"/>
  <c r="Y446" i="1"/>
  <c r="Z446" i="1"/>
  <c r="AA446" i="1"/>
  <c r="AB446" i="1"/>
  <c r="AC446" i="1"/>
  <c r="AD446" i="1"/>
  <c r="AE446" i="1"/>
  <c r="AF446" i="1"/>
  <c r="N446" i="1"/>
  <c r="V445" i="1"/>
  <c r="T445" i="1"/>
  <c r="U445" i="1"/>
  <c r="W445" i="1"/>
  <c r="X445" i="1"/>
  <c r="Y445" i="1"/>
  <c r="Z445" i="1"/>
  <c r="AA445" i="1"/>
  <c r="AB445" i="1"/>
  <c r="AC445" i="1"/>
  <c r="AD445" i="1"/>
  <c r="AE445" i="1"/>
  <c r="AF445" i="1"/>
  <c r="N445" i="1"/>
  <c r="V444" i="1"/>
  <c r="T444" i="1"/>
  <c r="U444" i="1"/>
  <c r="W444" i="1"/>
  <c r="X444" i="1"/>
  <c r="Y444" i="1"/>
  <c r="Z444" i="1"/>
  <c r="AA444" i="1"/>
  <c r="AB444" i="1"/>
  <c r="AC444" i="1"/>
  <c r="AD444" i="1"/>
  <c r="AE444" i="1"/>
  <c r="AF444" i="1"/>
  <c r="N444" i="1"/>
  <c r="V443" i="1"/>
  <c r="T443" i="1"/>
  <c r="U443" i="1"/>
  <c r="W443" i="1"/>
  <c r="X443" i="1"/>
  <c r="Y443" i="1"/>
  <c r="Z443" i="1"/>
  <c r="AA443" i="1"/>
  <c r="AB443" i="1"/>
  <c r="AC443" i="1"/>
  <c r="AD443" i="1"/>
  <c r="AE443" i="1"/>
  <c r="AF443" i="1"/>
  <c r="N443" i="1"/>
  <c r="V442" i="1"/>
  <c r="T442" i="1"/>
  <c r="U442" i="1"/>
  <c r="W442" i="1"/>
  <c r="X442" i="1"/>
  <c r="Y442" i="1"/>
  <c r="Z442" i="1"/>
  <c r="AA442" i="1"/>
  <c r="AB442" i="1"/>
  <c r="AC442" i="1"/>
  <c r="AD442" i="1"/>
  <c r="AE442" i="1"/>
  <c r="AF442" i="1"/>
  <c r="N442" i="1"/>
  <c r="V441" i="1"/>
  <c r="T441" i="1"/>
  <c r="U441" i="1"/>
  <c r="W441" i="1"/>
  <c r="X441" i="1"/>
  <c r="Y441" i="1"/>
  <c r="Z441" i="1"/>
  <c r="AA441" i="1"/>
  <c r="AB441" i="1"/>
  <c r="AC441" i="1"/>
  <c r="AD441" i="1"/>
  <c r="AE441" i="1"/>
  <c r="AF441" i="1"/>
  <c r="N441" i="1"/>
  <c r="V440" i="1"/>
  <c r="T440" i="1"/>
  <c r="U440" i="1"/>
  <c r="W440" i="1"/>
  <c r="X440" i="1"/>
  <c r="Y440" i="1"/>
  <c r="Z440" i="1"/>
  <c r="AA440" i="1"/>
  <c r="AB440" i="1"/>
  <c r="AC440" i="1"/>
  <c r="AD440" i="1"/>
  <c r="AE440" i="1"/>
  <c r="AF440" i="1"/>
  <c r="N440" i="1"/>
  <c r="V439" i="1"/>
  <c r="T439" i="1"/>
  <c r="U439" i="1"/>
  <c r="W439" i="1"/>
  <c r="X439" i="1"/>
  <c r="Y439" i="1"/>
  <c r="Z439" i="1"/>
  <c r="AA439" i="1"/>
  <c r="AB439" i="1"/>
  <c r="AC439" i="1"/>
  <c r="AD439" i="1"/>
  <c r="AE439" i="1"/>
  <c r="AF439" i="1"/>
  <c r="N439" i="1"/>
  <c r="V438" i="1"/>
  <c r="T438" i="1"/>
  <c r="U438" i="1"/>
  <c r="W438" i="1"/>
  <c r="X438" i="1"/>
  <c r="Y438" i="1"/>
  <c r="Z438" i="1"/>
  <c r="AA438" i="1"/>
  <c r="AB438" i="1"/>
  <c r="AC438" i="1"/>
  <c r="AD438" i="1"/>
  <c r="AE438" i="1"/>
  <c r="AF438" i="1"/>
  <c r="N438" i="1"/>
  <c r="V437" i="1"/>
  <c r="T437" i="1"/>
  <c r="U437" i="1"/>
  <c r="W437" i="1"/>
  <c r="X437" i="1"/>
  <c r="Y437" i="1"/>
  <c r="Z437" i="1"/>
  <c r="AA437" i="1"/>
  <c r="AB437" i="1"/>
  <c r="AC437" i="1"/>
  <c r="AD437" i="1"/>
  <c r="AE437" i="1"/>
  <c r="AF437" i="1"/>
  <c r="N437" i="1"/>
  <c r="V436" i="1"/>
  <c r="T436" i="1"/>
  <c r="U436" i="1"/>
  <c r="W436" i="1"/>
  <c r="X436" i="1"/>
  <c r="Y436" i="1"/>
  <c r="Z436" i="1"/>
  <c r="AA436" i="1"/>
  <c r="AB436" i="1"/>
  <c r="AC436" i="1"/>
  <c r="AD436" i="1"/>
  <c r="AE436" i="1"/>
  <c r="AF436" i="1"/>
  <c r="N436" i="1"/>
  <c r="V435" i="1"/>
  <c r="T435" i="1"/>
  <c r="U435" i="1"/>
  <c r="W435" i="1"/>
  <c r="X435" i="1"/>
  <c r="Y435" i="1"/>
  <c r="Z435" i="1"/>
  <c r="AA435" i="1"/>
  <c r="AB435" i="1"/>
  <c r="AC435" i="1"/>
  <c r="AD435" i="1"/>
  <c r="AE435" i="1"/>
  <c r="AF435" i="1"/>
  <c r="N435" i="1"/>
  <c r="V428" i="1"/>
  <c r="T428" i="1"/>
  <c r="U428" i="1"/>
  <c r="W428" i="1"/>
  <c r="X428" i="1"/>
  <c r="Y428" i="1"/>
  <c r="Z428" i="1"/>
  <c r="AA428" i="1"/>
  <c r="AB428" i="1"/>
  <c r="AQ428" i="1" s="1"/>
  <c r="AC428" i="1"/>
  <c r="AD428" i="1"/>
  <c r="AE428" i="1"/>
  <c r="AF428" i="1"/>
  <c r="AG428" i="1"/>
  <c r="AJ428" i="1"/>
  <c r="AS428" i="1"/>
  <c r="N428" i="1"/>
  <c r="V427" i="1"/>
  <c r="T427" i="1"/>
  <c r="U427" i="1"/>
  <c r="W427" i="1"/>
  <c r="X427" i="1"/>
  <c r="Y427" i="1"/>
  <c r="Z427" i="1"/>
  <c r="AA427" i="1"/>
  <c r="AB427" i="1"/>
  <c r="AC427" i="1"/>
  <c r="AF427" i="1"/>
  <c r="N427" i="1"/>
  <c r="V426" i="1"/>
  <c r="T426" i="1"/>
  <c r="AG426" i="1" s="1"/>
  <c r="U426" i="1"/>
  <c r="W426" i="1"/>
  <c r="X426" i="1"/>
  <c r="Y426" i="1"/>
  <c r="Z426" i="1"/>
  <c r="AA426" i="1"/>
  <c r="AB426" i="1"/>
  <c r="AC426" i="1"/>
  <c r="AD426" i="1"/>
  <c r="AE426" i="1"/>
  <c r="AF426" i="1"/>
  <c r="AQ426" i="1"/>
  <c r="AT426" i="1"/>
  <c r="AU426" i="1"/>
  <c r="N426" i="1"/>
  <c r="V425" i="1"/>
  <c r="T425" i="1"/>
  <c r="U425" i="1"/>
  <c r="W425" i="1"/>
  <c r="X425" i="1"/>
  <c r="Y425" i="1"/>
  <c r="Z425" i="1"/>
  <c r="AA425" i="1"/>
  <c r="AB425" i="1"/>
  <c r="AC425" i="1"/>
  <c r="AD425" i="1"/>
  <c r="AE425" i="1"/>
  <c r="AF425" i="1"/>
  <c r="AG425" i="1"/>
  <c r="AJ425" i="1"/>
  <c r="N425" i="1"/>
  <c r="V424" i="1"/>
  <c r="T424" i="1"/>
  <c r="U424" i="1"/>
  <c r="W424" i="1"/>
  <c r="AL424" i="1" s="1"/>
  <c r="X424" i="1"/>
  <c r="Y424" i="1"/>
  <c r="Z424" i="1"/>
  <c r="AA424" i="1"/>
  <c r="AB424" i="1"/>
  <c r="AC424" i="1"/>
  <c r="AD424" i="1"/>
  <c r="AE424" i="1"/>
  <c r="AF424" i="1"/>
  <c r="AG424" i="1"/>
  <c r="AP424" i="1" s="1"/>
  <c r="AN424" i="1"/>
  <c r="N424" i="1"/>
  <c r="V423" i="1"/>
  <c r="T423" i="1"/>
  <c r="AG423" i="1" s="1"/>
  <c r="U423" i="1"/>
  <c r="W423" i="1"/>
  <c r="AL423" i="1" s="1"/>
  <c r="X423" i="1"/>
  <c r="Y423" i="1"/>
  <c r="Z423" i="1"/>
  <c r="AA423" i="1"/>
  <c r="AB423" i="1"/>
  <c r="AC423" i="1"/>
  <c r="AR423" i="1" s="1"/>
  <c r="AD423" i="1"/>
  <c r="AE423" i="1"/>
  <c r="AF423" i="1"/>
  <c r="AQ423" i="1"/>
  <c r="AU423" i="1"/>
  <c r="N423" i="1"/>
  <c r="V422" i="1"/>
  <c r="T422" i="1"/>
  <c r="U422" i="1"/>
  <c r="W422" i="1"/>
  <c r="X422" i="1"/>
  <c r="Y422" i="1"/>
  <c r="Z422" i="1"/>
  <c r="AA422" i="1"/>
  <c r="AB422" i="1"/>
  <c r="AC422" i="1"/>
  <c r="AD422" i="1"/>
  <c r="AE422" i="1"/>
  <c r="AF422" i="1"/>
  <c r="AG422" i="1"/>
  <c r="AI422" i="1" s="1"/>
  <c r="AO422" i="1"/>
  <c r="N422" i="1"/>
  <c r="V421" i="1"/>
  <c r="T421" i="1"/>
  <c r="U421" i="1"/>
  <c r="W421" i="1"/>
  <c r="X421" i="1"/>
  <c r="Y421" i="1"/>
  <c r="Z421" i="1"/>
  <c r="AA421" i="1"/>
  <c r="AB421" i="1"/>
  <c r="AC421" i="1"/>
  <c r="AD421" i="1"/>
  <c r="AE421" i="1"/>
  <c r="AF421" i="1"/>
  <c r="N421" i="1"/>
  <c r="V420" i="1"/>
  <c r="T420" i="1"/>
  <c r="U420" i="1"/>
  <c r="W420" i="1"/>
  <c r="X420" i="1"/>
  <c r="Y420" i="1"/>
  <c r="Z420" i="1"/>
  <c r="AA420" i="1"/>
  <c r="AB420" i="1"/>
  <c r="AC420" i="1"/>
  <c r="AD420" i="1"/>
  <c r="AE420" i="1"/>
  <c r="AF420" i="1"/>
  <c r="N420" i="1"/>
  <c r="V419" i="1"/>
  <c r="T419" i="1"/>
  <c r="U419" i="1"/>
  <c r="W419" i="1"/>
  <c r="X419" i="1"/>
  <c r="Y419" i="1"/>
  <c r="Z419" i="1"/>
  <c r="AA419" i="1"/>
  <c r="AB419" i="1"/>
  <c r="AC419" i="1"/>
  <c r="AD419" i="1"/>
  <c r="AE419" i="1"/>
  <c r="AF419" i="1"/>
  <c r="N419" i="1"/>
  <c r="V418" i="1"/>
  <c r="T418" i="1"/>
  <c r="AG418" i="1" s="1"/>
  <c r="U418" i="1"/>
  <c r="W418" i="1"/>
  <c r="X418" i="1"/>
  <c r="Y418" i="1"/>
  <c r="Z418" i="1"/>
  <c r="AA418" i="1"/>
  <c r="AP418" i="1" s="1"/>
  <c r="AB418" i="1"/>
  <c r="AC418" i="1"/>
  <c r="AD418" i="1"/>
  <c r="AE418" i="1"/>
  <c r="AF418" i="1"/>
  <c r="AO418" i="1"/>
  <c r="AM418" i="1"/>
  <c r="AQ418" i="1"/>
  <c r="N418" i="1"/>
  <c r="V417" i="1"/>
  <c r="T417" i="1"/>
  <c r="U417" i="1"/>
  <c r="W417" i="1"/>
  <c r="X417" i="1"/>
  <c r="Y417" i="1"/>
  <c r="Z417" i="1"/>
  <c r="AA417" i="1"/>
  <c r="AB417" i="1"/>
  <c r="AC417" i="1"/>
  <c r="AD417" i="1"/>
  <c r="AE417" i="1"/>
  <c r="AF417" i="1"/>
  <c r="N417" i="1"/>
  <c r="V416" i="1"/>
  <c r="T416" i="1"/>
  <c r="AG416" i="1" s="1"/>
  <c r="U416" i="1"/>
  <c r="W416" i="1"/>
  <c r="AL416" i="1" s="1"/>
  <c r="X416" i="1"/>
  <c r="Y416" i="1"/>
  <c r="Z416" i="1"/>
  <c r="AA416" i="1"/>
  <c r="AB416" i="1"/>
  <c r="AC416" i="1"/>
  <c r="AR416" i="1" s="1"/>
  <c r="AD416" i="1"/>
  <c r="AE416" i="1"/>
  <c r="AF416" i="1"/>
  <c r="AS416" i="1"/>
  <c r="AU416" i="1"/>
  <c r="N416" i="1"/>
  <c r="V415" i="1"/>
  <c r="T415" i="1"/>
  <c r="U415" i="1"/>
  <c r="W415" i="1"/>
  <c r="X415" i="1"/>
  <c r="Y415" i="1"/>
  <c r="Z415" i="1"/>
  <c r="AA415" i="1"/>
  <c r="AB415" i="1"/>
  <c r="AC415" i="1"/>
  <c r="AF415" i="1"/>
  <c r="N415" i="1"/>
  <c r="V414" i="1"/>
  <c r="T414" i="1"/>
  <c r="U414" i="1"/>
  <c r="W414" i="1"/>
  <c r="X414" i="1"/>
  <c r="Y414" i="1"/>
  <c r="Z414" i="1"/>
  <c r="AA414" i="1"/>
  <c r="AB414" i="1"/>
  <c r="AC414" i="1"/>
  <c r="AD414" i="1"/>
  <c r="AE414" i="1"/>
  <c r="AF414" i="1"/>
  <c r="N414" i="1"/>
  <c r="V413" i="1"/>
  <c r="T413" i="1"/>
  <c r="U413" i="1"/>
  <c r="AG413" i="1" s="1"/>
  <c r="W413" i="1"/>
  <c r="X413" i="1"/>
  <c r="Y413" i="1"/>
  <c r="Z413" i="1"/>
  <c r="AA413" i="1"/>
  <c r="AB413" i="1"/>
  <c r="AC413" i="1"/>
  <c r="AD413" i="1"/>
  <c r="AE413" i="1"/>
  <c r="AF413" i="1"/>
  <c r="AP413" i="1"/>
  <c r="AQ413" i="1"/>
  <c r="AN413" i="1"/>
  <c r="N413" i="1"/>
  <c r="V412" i="1"/>
  <c r="T412" i="1"/>
  <c r="U412" i="1"/>
  <c r="W412" i="1"/>
  <c r="X412" i="1"/>
  <c r="Y412" i="1"/>
  <c r="Z412" i="1"/>
  <c r="AA412" i="1"/>
  <c r="AB412" i="1"/>
  <c r="AC412" i="1"/>
  <c r="AD412" i="1"/>
  <c r="AE412" i="1"/>
  <c r="AF412" i="1"/>
  <c r="AG412" i="1"/>
  <c r="N412" i="1"/>
  <c r="V411" i="1"/>
  <c r="T411" i="1"/>
  <c r="U411" i="1"/>
  <c r="W411" i="1"/>
  <c r="X411" i="1"/>
  <c r="Y411" i="1"/>
  <c r="Z411" i="1"/>
  <c r="AA411" i="1"/>
  <c r="AB411" i="1"/>
  <c r="AC411" i="1"/>
  <c r="AD411" i="1"/>
  <c r="AE411" i="1"/>
  <c r="AF411" i="1"/>
  <c r="N411" i="1"/>
  <c r="V410" i="1"/>
  <c r="T410" i="1"/>
  <c r="U410" i="1"/>
  <c r="W410" i="1"/>
  <c r="X410" i="1"/>
  <c r="Y410" i="1"/>
  <c r="Z410" i="1"/>
  <c r="AA410" i="1"/>
  <c r="AB410" i="1"/>
  <c r="AC410" i="1"/>
  <c r="AD410" i="1"/>
  <c r="AE410" i="1"/>
  <c r="AF410" i="1"/>
  <c r="N410" i="1"/>
  <c r="V409" i="1"/>
  <c r="T409" i="1"/>
  <c r="U409" i="1"/>
  <c r="W409" i="1"/>
  <c r="X409" i="1"/>
  <c r="Y409" i="1"/>
  <c r="Z409" i="1"/>
  <c r="AA409" i="1"/>
  <c r="AB409" i="1"/>
  <c r="AC409" i="1"/>
  <c r="AD409" i="1"/>
  <c r="AE409" i="1"/>
  <c r="AF409" i="1"/>
  <c r="N409" i="1"/>
  <c r="V408" i="1"/>
  <c r="T408" i="1"/>
  <c r="U408" i="1"/>
  <c r="W408" i="1"/>
  <c r="X408" i="1"/>
  <c r="Y408" i="1"/>
  <c r="Z408" i="1"/>
  <c r="AA408" i="1"/>
  <c r="AB408" i="1"/>
  <c r="AC408" i="1"/>
  <c r="AD408" i="1"/>
  <c r="AE408" i="1"/>
  <c r="AF408" i="1"/>
  <c r="N408" i="1"/>
  <c r="V407" i="1"/>
  <c r="T407" i="1"/>
  <c r="AG407" i="1" s="1"/>
  <c r="U407" i="1"/>
  <c r="W407" i="1"/>
  <c r="X407" i="1"/>
  <c r="AM407" i="1" s="1"/>
  <c r="Y407" i="1"/>
  <c r="Z407" i="1"/>
  <c r="AA407" i="1"/>
  <c r="AB407" i="1"/>
  <c r="AC407" i="1"/>
  <c r="AD407" i="1"/>
  <c r="AE407" i="1"/>
  <c r="AF407" i="1"/>
  <c r="AR407" i="1"/>
  <c r="N407" i="1"/>
  <c r="V406" i="1"/>
  <c r="T406" i="1"/>
  <c r="U406" i="1"/>
  <c r="W406" i="1"/>
  <c r="X406" i="1"/>
  <c r="Y406" i="1"/>
  <c r="Z406" i="1"/>
  <c r="AA406" i="1"/>
  <c r="AB406" i="1"/>
  <c r="AC406" i="1"/>
  <c r="AD406" i="1"/>
  <c r="AE406" i="1"/>
  <c r="AF406" i="1"/>
  <c r="N406" i="1"/>
  <c r="V405" i="1"/>
  <c r="T405" i="1"/>
  <c r="U405" i="1"/>
  <c r="W405" i="1"/>
  <c r="X405" i="1"/>
  <c r="Y405" i="1"/>
  <c r="Z405" i="1"/>
  <c r="AA405" i="1"/>
  <c r="AB405" i="1"/>
  <c r="AC405" i="1"/>
  <c r="AD405" i="1"/>
  <c r="AE405" i="1"/>
  <c r="AF405" i="1"/>
  <c r="N405" i="1"/>
  <c r="V404" i="1"/>
  <c r="T404" i="1"/>
  <c r="U404" i="1"/>
  <c r="W404" i="1"/>
  <c r="X404" i="1"/>
  <c r="Y404" i="1"/>
  <c r="Z404" i="1"/>
  <c r="AA404" i="1"/>
  <c r="AB404" i="1"/>
  <c r="AC404" i="1"/>
  <c r="AD404" i="1"/>
  <c r="AE404" i="1"/>
  <c r="AF404" i="1"/>
  <c r="AG404" i="1"/>
  <c r="N404" i="1"/>
  <c r="V403" i="1"/>
  <c r="T403" i="1"/>
  <c r="U403" i="1"/>
  <c r="AG403" i="1" s="1"/>
  <c r="W403" i="1"/>
  <c r="X403" i="1"/>
  <c r="Y403" i="1"/>
  <c r="Z403" i="1"/>
  <c r="AA403" i="1"/>
  <c r="AB403" i="1"/>
  <c r="AC403" i="1"/>
  <c r="AD403" i="1"/>
  <c r="AE403" i="1"/>
  <c r="AF403" i="1"/>
  <c r="N403" i="1"/>
  <c r="V402" i="1"/>
  <c r="T402" i="1"/>
  <c r="U402" i="1"/>
  <c r="W402" i="1"/>
  <c r="X402" i="1"/>
  <c r="Y402" i="1"/>
  <c r="Z402" i="1"/>
  <c r="AA402" i="1"/>
  <c r="AB402" i="1"/>
  <c r="AC402" i="1"/>
  <c r="AD402" i="1"/>
  <c r="AE402" i="1"/>
  <c r="AF402" i="1"/>
  <c r="N402" i="1"/>
  <c r="V401" i="1"/>
  <c r="T401" i="1"/>
  <c r="U401" i="1"/>
  <c r="W401" i="1"/>
  <c r="X401" i="1"/>
  <c r="Y401" i="1"/>
  <c r="Z401" i="1"/>
  <c r="AA401" i="1"/>
  <c r="AB401" i="1"/>
  <c r="AC401" i="1"/>
  <c r="AD401" i="1"/>
  <c r="AE401" i="1"/>
  <c r="AF401" i="1"/>
  <c r="N401" i="1"/>
  <c r="V400" i="1"/>
  <c r="T400" i="1"/>
  <c r="U400" i="1"/>
  <c r="W400" i="1"/>
  <c r="X400" i="1"/>
  <c r="Y400" i="1"/>
  <c r="Z400" i="1"/>
  <c r="AA400" i="1"/>
  <c r="AB400" i="1"/>
  <c r="AC400" i="1"/>
  <c r="AD400" i="1"/>
  <c r="AE400" i="1"/>
  <c r="AF400" i="1"/>
  <c r="N400" i="1"/>
  <c r="V399" i="1"/>
  <c r="T399" i="1"/>
  <c r="U399" i="1"/>
  <c r="W399" i="1"/>
  <c r="X399" i="1"/>
  <c r="Y399" i="1"/>
  <c r="Z399" i="1"/>
  <c r="AA399" i="1"/>
  <c r="AB399" i="1"/>
  <c r="AC399" i="1"/>
  <c r="AD399" i="1"/>
  <c r="AE399" i="1"/>
  <c r="AF399" i="1"/>
  <c r="N399" i="1"/>
  <c r="V398" i="1"/>
  <c r="T398" i="1"/>
  <c r="U398" i="1"/>
  <c r="W398" i="1"/>
  <c r="X398" i="1"/>
  <c r="Y398" i="1"/>
  <c r="Z398" i="1"/>
  <c r="AA398" i="1"/>
  <c r="AB398" i="1"/>
  <c r="AC398" i="1"/>
  <c r="AD398" i="1"/>
  <c r="AE398" i="1"/>
  <c r="AF398" i="1"/>
  <c r="N398" i="1"/>
  <c r="V397" i="1"/>
  <c r="T397" i="1"/>
  <c r="U397" i="1"/>
  <c r="W397" i="1"/>
  <c r="X397" i="1"/>
  <c r="Y397" i="1"/>
  <c r="Z397" i="1"/>
  <c r="AA397" i="1"/>
  <c r="AP397" i="1" s="1"/>
  <c r="AB397" i="1"/>
  <c r="AC397" i="1"/>
  <c r="AD397" i="1"/>
  <c r="AE397" i="1"/>
  <c r="AF397" i="1"/>
  <c r="AG397" i="1"/>
  <c r="AK397" i="1" s="1"/>
  <c r="AM397" i="1"/>
  <c r="N397" i="1"/>
  <c r="V396" i="1"/>
  <c r="T396" i="1"/>
  <c r="U396" i="1"/>
  <c r="W396" i="1"/>
  <c r="X396" i="1"/>
  <c r="Y396" i="1"/>
  <c r="Z396" i="1"/>
  <c r="AA396" i="1"/>
  <c r="AB396" i="1"/>
  <c r="AC396" i="1"/>
  <c r="AD396" i="1"/>
  <c r="AE396" i="1"/>
  <c r="AF396" i="1"/>
  <c r="N396" i="1"/>
  <c r="V395" i="1"/>
  <c r="T395" i="1"/>
  <c r="U395" i="1"/>
  <c r="W395" i="1"/>
  <c r="X395" i="1"/>
  <c r="Y395" i="1"/>
  <c r="Z395" i="1"/>
  <c r="AA395" i="1"/>
  <c r="AB395" i="1"/>
  <c r="AC395" i="1"/>
  <c r="AD395" i="1"/>
  <c r="AE395" i="1"/>
  <c r="AF395" i="1"/>
  <c r="N395" i="1"/>
  <c r="V394" i="1"/>
  <c r="T394" i="1"/>
  <c r="U394" i="1"/>
  <c r="W394" i="1"/>
  <c r="X394" i="1"/>
  <c r="Y394" i="1"/>
  <c r="Z394" i="1"/>
  <c r="AA394" i="1"/>
  <c r="AB394" i="1"/>
  <c r="AC394" i="1"/>
  <c r="AD394" i="1"/>
  <c r="AE394" i="1"/>
  <c r="AF394" i="1"/>
  <c r="AG394" i="1"/>
  <c r="N394" i="1"/>
  <c r="V393" i="1"/>
  <c r="T393" i="1"/>
  <c r="U393" i="1"/>
  <c r="W393" i="1"/>
  <c r="X393" i="1"/>
  <c r="Y393" i="1"/>
  <c r="Z393" i="1"/>
  <c r="AA393" i="1"/>
  <c r="AB393" i="1"/>
  <c r="AC393" i="1"/>
  <c r="AD393" i="1"/>
  <c r="AE393" i="1"/>
  <c r="AF393" i="1"/>
  <c r="N393" i="1"/>
  <c r="V392" i="1"/>
  <c r="T392" i="1"/>
  <c r="U392" i="1"/>
  <c r="W392" i="1"/>
  <c r="X392" i="1"/>
  <c r="Y392" i="1"/>
  <c r="Z392" i="1"/>
  <c r="AA392" i="1"/>
  <c r="AB392" i="1"/>
  <c r="AC392" i="1"/>
  <c r="AD392" i="1"/>
  <c r="AE392" i="1"/>
  <c r="AF392" i="1"/>
  <c r="AG392" i="1"/>
  <c r="N392" i="1"/>
  <c r="V391" i="1"/>
  <c r="T391" i="1"/>
  <c r="U391" i="1"/>
  <c r="W391" i="1"/>
  <c r="X391" i="1"/>
  <c r="Y391" i="1"/>
  <c r="Z391" i="1"/>
  <c r="AA391" i="1"/>
  <c r="AB391" i="1"/>
  <c r="AC391" i="1"/>
  <c r="AD391" i="1"/>
  <c r="AE391" i="1"/>
  <c r="AF391" i="1"/>
  <c r="N391" i="1"/>
  <c r="V390" i="1"/>
  <c r="T390" i="1"/>
  <c r="U390" i="1"/>
  <c r="W390" i="1"/>
  <c r="X390" i="1"/>
  <c r="Y390" i="1"/>
  <c r="Z390" i="1"/>
  <c r="AA390" i="1"/>
  <c r="AB390" i="1"/>
  <c r="AC390" i="1"/>
  <c r="AD390" i="1"/>
  <c r="AE390" i="1"/>
  <c r="AF390" i="1"/>
  <c r="N390" i="1"/>
  <c r="V389" i="1"/>
  <c r="T389" i="1"/>
  <c r="U389" i="1"/>
  <c r="W389" i="1"/>
  <c r="X389" i="1"/>
  <c r="AG389" i="1" s="1"/>
  <c r="AQ389" i="1" s="1"/>
  <c r="Y389" i="1"/>
  <c r="Z389" i="1"/>
  <c r="AA389" i="1"/>
  <c r="AB389" i="1"/>
  <c r="AC389" i="1"/>
  <c r="AD389" i="1"/>
  <c r="AE389" i="1"/>
  <c r="AF389" i="1"/>
  <c r="AN389" i="1"/>
  <c r="N389" i="1"/>
  <c r="V388" i="1"/>
  <c r="T388" i="1"/>
  <c r="U388" i="1"/>
  <c r="D388" i="1"/>
  <c r="W388" i="1" s="1"/>
  <c r="X388" i="1"/>
  <c r="Y388" i="1"/>
  <c r="Z388" i="1"/>
  <c r="AA388" i="1"/>
  <c r="AB388" i="1"/>
  <c r="AC388" i="1"/>
  <c r="AD388" i="1"/>
  <c r="AE388" i="1"/>
  <c r="AF388" i="1"/>
  <c r="N388" i="1"/>
  <c r="V387" i="1"/>
  <c r="T387" i="1"/>
  <c r="U387" i="1"/>
  <c r="W387" i="1"/>
  <c r="X387" i="1"/>
  <c r="Y387" i="1"/>
  <c r="Z387" i="1"/>
  <c r="AA387" i="1"/>
  <c r="AB387" i="1"/>
  <c r="AC387" i="1"/>
  <c r="AD387" i="1"/>
  <c r="AE387" i="1"/>
  <c r="AF387" i="1"/>
  <c r="N387" i="1"/>
  <c r="V386" i="1"/>
  <c r="T386" i="1"/>
  <c r="U386" i="1"/>
  <c r="W386" i="1"/>
  <c r="X386" i="1"/>
  <c r="Y386" i="1"/>
  <c r="Z386" i="1"/>
  <c r="AA386" i="1"/>
  <c r="AB386" i="1"/>
  <c r="AC386" i="1"/>
  <c r="AD386" i="1"/>
  <c r="AE386" i="1"/>
  <c r="AF386" i="1"/>
  <c r="N386" i="1"/>
  <c r="V385" i="1"/>
  <c r="T385" i="1"/>
  <c r="U385" i="1"/>
  <c r="W385" i="1"/>
  <c r="X385" i="1"/>
  <c r="Y385" i="1"/>
  <c r="Z385" i="1"/>
  <c r="AA385" i="1"/>
  <c r="AB385" i="1"/>
  <c r="AC385" i="1"/>
  <c r="AD385" i="1"/>
  <c r="AE385" i="1"/>
  <c r="AF385" i="1"/>
  <c r="N385" i="1"/>
  <c r="V384" i="1"/>
  <c r="T384" i="1"/>
  <c r="U384" i="1"/>
  <c r="W384" i="1"/>
  <c r="X384" i="1"/>
  <c r="Y384" i="1"/>
  <c r="Z384" i="1"/>
  <c r="AA384" i="1"/>
  <c r="AB384" i="1"/>
  <c r="AC384" i="1"/>
  <c r="AD384" i="1"/>
  <c r="AE384" i="1"/>
  <c r="AF384" i="1"/>
  <c r="N384" i="1"/>
  <c r="V383" i="1"/>
  <c r="T383" i="1"/>
  <c r="U383" i="1"/>
  <c r="W383" i="1"/>
  <c r="X383" i="1"/>
  <c r="Y383" i="1"/>
  <c r="Z383" i="1"/>
  <c r="AA383" i="1"/>
  <c r="AB383" i="1"/>
  <c r="AC383" i="1"/>
  <c r="AD383" i="1"/>
  <c r="AE383" i="1"/>
  <c r="AF383" i="1"/>
  <c r="N383" i="1"/>
  <c r="V382" i="1"/>
  <c r="T382" i="1"/>
  <c r="U382" i="1"/>
  <c r="W382" i="1"/>
  <c r="X382" i="1"/>
  <c r="Y382" i="1"/>
  <c r="Z382" i="1"/>
  <c r="AA382" i="1"/>
  <c r="AB382" i="1"/>
  <c r="AC382" i="1"/>
  <c r="AD382" i="1"/>
  <c r="AE382" i="1"/>
  <c r="AF382" i="1"/>
  <c r="N382" i="1"/>
  <c r="V381" i="1"/>
  <c r="T381" i="1"/>
  <c r="U381" i="1"/>
  <c r="W381" i="1"/>
  <c r="X381" i="1"/>
  <c r="Y381" i="1"/>
  <c r="Z381" i="1"/>
  <c r="AA381" i="1"/>
  <c r="AB381" i="1"/>
  <c r="AC381" i="1"/>
  <c r="AD381" i="1"/>
  <c r="AE381" i="1"/>
  <c r="AF381" i="1"/>
  <c r="N381" i="1"/>
  <c r="V380" i="1"/>
  <c r="T380" i="1"/>
  <c r="U380" i="1"/>
  <c r="W380" i="1"/>
  <c r="X380" i="1"/>
  <c r="Y380" i="1"/>
  <c r="Z380" i="1"/>
  <c r="AA380" i="1"/>
  <c r="AB380" i="1"/>
  <c r="AC380" i="1"/>
  <c r="AD380" i="1"/>
  <c r="AE380" i="1"/>
  <c r="AF380" i="1"/>
  <c r="N380" i="1"/>
  <c r="V379" i="1"/>
  <c r="T379" i="1"/>
  <c r="U379" i="1"/>
  <c r="W379" i="1"/>
  <c r="X379" i="1"/>
  <c r="Y379" i="1"/>
  <c r="Z379" i="1"/>
  <c r="AA379" i="1"/>
  <c r="AB379" i="1"/>
  <c r="AC379" i="1"/>
  <c r="AD379" i="1"/>
  <c r="AE379" i="1"/>
  <c r="AF379" i="1"/>
  <c r="N379" i="1"/>
  <c r="V378" i="1"/>
  <c r="T378" i="1"/>
  <c r="U378" i="1"/>
  <c r="W378" i="1"/>
  <c r="X378" i="1"/>
  <c r="Y378" i="1"/>
  <c r="Z378" i="1"/>
  <c r="AA378" i="1"/>
  <c r="AB378" i="1"/>
  <c r="AC378" i="1"/>
  <c r="AD378" i="1"/>
  <c r="AE378" i="1"/>
  <c r="AF378" i="1"/>
  <c r="N378" i="1"/>
  <c r="V377" i="1"/>
  <c r="T377" i="1"/>
  <c r="U377" i="1"/>
  <c r="W377" i="1"/>
  <c r="X377" i="1"/>
  <c r="Y377" i="1"/>
  <c r="Z377" i="1"/>
  <c r="AA377" i="1"/>
  <c r="AB377" i="1"/>
  <c r="AC377" i="1"/>
  <c r="AD377" i="1"/>
  <c r="AE377" i="1"/>
  <c r="AT377" i="1" s="1"/>
  <c r="AF377" i="1"/>
  <c r="AG377" i="1"/>
  <c r="N377" i="1"/>
  <c r="V372" i="1"/>
  <c r="T372" i="1"/>
  <c r="U372" i="1"/>
  <c r="W372" i="1"/>
  <c r="X372" i="1"/>
  <c r="Y372" i="1"/>
  <c r="Z372" i="1"/>
  <c r="AA372" i="1"/>
  <c r="AB372" i="1"/>
  <c r="AC372" i="1"/>
  <c r="AD372" i="1"/>
  <c r="AE372" i="1"/>
  <c r="AF372" i="1"/>
  <c r="N372" i="1"/>
  <c r="V371" i="1"/>
  <c r="T371" i="1"/>
  <c r="U371" i="1"/>
  <c r="W371" i="1"/>
  <c r="X371" i="1"/>
  <c r="Y371" i="1"/>
  <c r="Z371" i="1"/>
  <c r="AA371" i="1"/>
  <c r="AB371" i="1"/>
  <c r="AC371" i="1"/>
  <c r="AD371" i="1"/>
  <c r="AE371" i="1"/>
  <c r="AF371" i="1"/>
  <c r="N371" i="1"/>
  <c r="V370" i="1"/>
  <c r="T370" i="1"/>
  <c r="U370" i="1"/>
  <c r="W370" i="1"/>
  <c r="X370" i="1"/>
  <c r="Y370" i="1"/>
  <c r="Z370" i="1"/>
  <c r="AA370" i="1"/>
  <c r="AB370" i="1"/>
  <c r="AC370" i="1"/>
  <c r="AD370" i="1"/>
  <c r="AE370" i="1"/>
  <c r="AF370" i="1"/>
  <c r="N370" i="1"/>
  <c r="V369" i="1"/>
  <c r="T369" i="1"/>
  <c r="U369" i="1"/>
  <c r="W369" i="1"/>
  <c r="X369" i="1"/>
  <c r="Y369" i="1"/>
  <c r="Z369" i="1"/>
  <c r="AA369" i="1"/>
  <c r="AB369" i="1"/>
  <c r="AC369" i="1"/>
  <c r="AD369" i="1"/>
  <c r="AE369" i="1"/>
  <c r="AF369" i="1"/>
  <c r="N369" i="1"/>
  <c r="V368" i="1"/>
  <c r="T368" i="1"/>
  <c r="U368" i="1"/>
  <c r="AJ368" i="1" s="1"/>
  <c r="W368" i="1"/>
  <c r="X368" i="1"/>
  <c r="Y368" i="1"/>
  <c r="Z368" i="1"/>
  <c r="AA368" i="1"/>
  <c r="AB368" i="1"/>
  <c r="AC368" i="1"/>
  <c r="AD368" i="1"/>
  <c r="AS368" i="1" s="1"/>
  <c r="AE368" i="1"/>
  <c r="AF368" i="1"/>
  <c r="AG368" i="1"/>
  <c r="AK368" i="1" s="1"/>
  <c r="AM368" i="1"/>
  <c r="AQ368" i="1"/>
  <c r="AN368" i="1"/>
  <c r="N368" i="1"/>
  <c r="V367" i="1"/>
  <c r="T367" i="1"/>
  <c r="U367" i="1"/>
  <c r="W367" i="1"/>
  <c r="X367" i="1"/>
  <c r="Y367" i="1"/>
  <c r="Z367" i="1"/>
  <c r="AA367" i="1"/>
  <c r="AB367" i="1"/>
  <c r="AC367" i="1"/>
  <c r="AD367" i="1"/>
  <c r="AE367" i="1"/>
  <c r="AF367" i="1"/>
  <c r="N367" i="1"/>
  <c r="V366" i="1"/>
  <c r="T366" i="1"/>
  <c r="U366" i="1"/>
  <c r="W366" i="1"/>
  <c r="X366" i="1"/>
  <c r="Y366" i="1"/>
  <c r="Z366" i="1"/>
  <c r="AA366" i="1"/>
  <c r="AB366" i="1"/>
  <c r="AC366" i="1"/>
  <c r="AD366" i="1"/>
  <c r="AE366" i="1"/>
  <c r="AF366" i="1"/>
  <c r="N366" i="1"/>
  <c r="V365" i="1"/>
  <c r="T365" i="1"/>
  <c r="U365" i="1"/>
  <c r="W365" i="1"/>
  <c r="X365" i="1"/>
  <c r="Y365" i="1"/>
  <c r="Z365" i="1"/>
  <c r="AA365" i="1"/>
  <c r="AB365" i="1"/>
  <c r="AC365" i="1"/>
  <c r="AD365" i="1"/>
  <c r="AE365" i="1"/>
  <c r="AF365" i="1"/>
  <c r="N365" i="1"/>
  <c r="V364" i="1"/>
  <c r="T364" i="1"/>
  <c r="U364" i="1"/>
  <c r="W364" i="1"/>
  <c r="X364" i="1"/>
  <c r="Y364" i="1"/>
  <c r="Z364" i="1"/>
  <c r="AA364" i="1"/>
  <c r="AB364" i="1"/>
  <c r="AC364" i="1"/>
  <c r="AD364" i="1"/>
  <c r="AE364" i="1"/>
  <c r="AF364" i="1"/>
  <c r="N364" i="1"/>
  <c r="V358" i="1"/>
  <c r="T358" i="1"/>
  <c r="U358" i="1"/>
  <c r="W358" i="1"/>
  <c r="X358" i="1"/>
  <c r="Y358" i="1"/>
  <c r="Z358" i="1"/>
  <c r="AA358" i="1"/>
  <c r="AB358" i="1"/>
  <c r="AC358" i="1"/>
  <c r="AD358" i="1"/>
  <c r="AE358" i="1"/>
  <c r="AF358" i="1"/>
  <c r="AG358" i="1"/>
  <c r="AL358" i="1"/>
  <c r="AM358" i="1"/>
  <c r="AQ358" i="1"/>
  <c r="N358" i="1"/>
  <c r="V357" i="1"/>
  <c r="T357" i="1"/>
  <c r="U357" i="1"/>
  <c r="W357" i="1"/>
  <c r="X357" i="1"/>
  <c r="Y357" i="1"/>
  <c r="Z357" i="1"/>
  <c r="AA357" i="1"/>
  <c r="AB357" i="1"/>
  <c r="AC357" i="1"/>
  <c r="AD357" i="1"/>
  <c r="AE357" i="1"/>
  <c r="AF357" i="1"/>
  <c r="N357" i="1"/>
  <c r="V356" i="1"/>
  <c r="T356" i="1"/>
  <c r="U356" i="1"/>
  <c r="W356" i="1"/>
  <c r="X356" i="1"/>
  <c r="Y356" i="1"/>
  <c r="Z356" i="1"/>
  <c r="AA356" i="1"/>
  <c r="AB356" i="1"/>
  <c r="AC356" i="1"/>
  <c r="AD356" i="1"/>
  <c r="AE356" i="1"/>
  <c r="AF356" i="1"/>
  <c r="N356" i="1"/>
  <c r="V355" i="1"/>
  <c r="T355" i="1"/>
  <c r="U355" i="1"/>
  <c r="W355" i="1"/>
  <c r="X355" i="1"/>
  <c r="AG355" i="1" s="1"/>
  <c r="Y355" i="1"/>
  <c r="Z355" i="1"/>
  <c r="AA355" i="1"/>
  <c r="AB355" i="1"/>
  <c r="AC355" i="1"/>
  <c r="AD355" i="1"/>
  <c r="AE355" i="1"/>
  <c r="AF355" i="1"/>
  <c r="N355" i="1"/>
  <c r="V354" i="1"/>
  <c r="T354" i="1"/>
  <c r="U354" i="1"/>
  <c r="W354" i="1"/>
  <c r="X354" i="1"/>
  <c r="Y354" i="1"/>
  <c r="Z354" i="1"/>
  <c r="AA354" i="1"/>
  <c r="AB354" i="1"/>
  <c r="AC354" i="1"/>
  <c r="AD354" i="1"/>
  <c r="AE354" i="1"/>
  <c r="AF354" i="1"/>
  <c r="N354" i="1"/>
  <c r="V353" i="1"/>
  <c r="T353" i="1"/>
  <c r="U353" i="1"/>
  <c r="W353" i="1"/>
  <c r="X353" i="1"/>
  <c r="Y353" i="1"/>
  <c r="Z353" i="1"/>
  <c r="AA353" i="1"/>
  <c r="AB353" i="1"/>
  <c r="AC353" i="1"/>
  <c r="AD353" i="1"/>
  <c r="AE353" i="1"/>
  <c r="AF353" i="1"/>
  <c r="N353" i="1"/>
  <c r="V352" i="1"/>
  <c r="T352" i="1"/>
  <c r="U352" i="1"/>
  <c r="W352" i="1"/>
  <c r="X352" i="1"/>
  <c r="Y352" i="1"/>
  <c r="Z352" i="1"/>
  <c r="AA352" i="1"/>
  <c r="AB352" i="1"/>
  <c r="AC352" i="1"/>
  <c r="AD352" i="1"/>
  <c r="AE352" i="1"/>
  <c r="AF352" i="1"/>
  <c r="AG352" i="1"/>
  <c r="AS352" i="1"/>
  <c r="N352" i="1"/>
  <c r="V351" i="1"/>
  <c r="T351" i="1"/>
  <c r="U351" i="1"/>
  <c r="W351" i="1"/>
  <c r="X351" i="1"/>
  <c r="Y351" i="1"/>
  <c r="Z351" i="1"/>
  <c r="AA351" i="1"/>
  <c r="AB351" i="1"/>
  <c r="AC351" i="1"/>
  <c r="AD351" i="1"/>
  <c r="AE351" i="1"/>
  <c r="AF351" i="1"/>
  <c r="N351" i="1"/>
  <c r="V350" i="1"/>
  <c r="T350" i="1"/>
  <c r="U350" i="1"/>
  <c r="W350" i="1"/>
  <c r="X350" i="1"/>
  <c r="Y350" i="1"/>
  <c r="Z350" i="1"/>
  <c r="AA350" i="1"/>
  <c r="AB350" i="1"/>
  <c r="AC350" i="1"/>
  <c r="AD350" i="1"/>
  <c r="AE350" i="1"/>
  <c r="AF350" i="1"/>
  <c r="N350" i="1"/>
  <c r="V349" i="1"/>
  <c r="T349" i="1"/>
  <c r="U349" i="1"/>
  <c r="W349" i="1"/>
  <c r="X349" i="1"/>
  <c r="Y349" i="1"/>
  <c r="Z349" i="1"/>
  <c r="AA349" i="1"/>
  <c r="AB349" i="1"/>
  <c r="AC349" i="1"/>
  <c r="AD349" i="1"/>
  <c r="AE349" i="1"/>
  <c r="AF349" i="1"/>
  <c r="N349" i="1"/>
  <c r="V348" i="1"/>
  <c r="AK348" i="1" s="1"/>
  <c r="T348" i="1"/>
  <c r="U348" i="1"/>
  <c r="W348" i="1"/>
  <c r="X348" i="1"/>
  <c r="AG348" i="1" s="1"/>
  <c r="Y348" i="1"/>
  <c r="Z348" i="1"/>
  <c r="AA348" i="1"/>
  <c r="AB348" i="1"/>
  <c r="AC348" i="1"/>
  <c r="AD348" i="1"/>
  <c r="AE348" i="1"/>
  <c r="AF348" i="1"/>
  <c r="AM348" i="1"/>
  <c r="AQ348" i="1"/>
  <c r="N348" i="1"/>
  <c r="V347" i="1"/>
  <c r="T347" i="1"/>
  <c r="U347" i="1"/>
  <c r="W347" i="1"/>
  <c r="X347" i="1"/>
  <c r="Y347" i="1"/>
  <c r="Z347" i="1"/>
  <c r="AA347" i="1"/>
  <c r="AB347" i="1"/>
  <c r="AC347" i="1"/>
  <c r="AD347" i="1"/>
  <c r="AE347" i="1"/>
  <c r="AF347" i="1"/>
  <c r="N347" i="1"/>
  <c r="V346" i="1"/>
  <c r="T346" i="1"/>
  <c r="U346" i="1"/>
  <c r="W346" i="1"/>
  <c r="X346" i="1"/>
  <c r="Y346" i="1"/>
  <c r="Z346" i="1"/>
  <c r="AA346" i="1"/>
  <c r="AB346" i="1"/>
  <c r="AC346" i="1"/>
  <c r="AD346" i="1"/>
  <c r="AE346" i="1"/>
  <c r="AF346" i="1"/>
  <c r="N346" i="1"/>
  <c r="V345" i="1"/>
  <c r="T345" i="1"/>
  <c r="U345" i="1"/>
  <c r="W345" i="1"/>
  <c r="X345" i="1"/>
  <c r="Y345" i="1"/>
  <c r="Z345" i="1"/>
  <c r="AA345" i="1"/>
  <c r="AB345" i="1"/>
  <c r="AC345" i="1"/>
  <c r="AD345" i="1"/>
  <c r="AE345" i="1"/>
  <c r="AF345" i="1"/>
  <c r="N345" i="1"/>
  <c r="V344" i="1"/>
  <c r="T344" i="1"/>
  <c r="U344" i="1"/>
  <c r="W344" i="1"/>
  <c r="X344" i="1"/>
  <c r="Y344" i="1"/>
  <c r="Z344" i="1"/>
  <c r="AA344" i="1"/>
  <c r="AB344" i="1"/>
  <c r="AC344" i="1"/>
  <c r="AD344" i="1"/>
  <c r="AE344" i="1"/>
  <c r="AF344" i="1"/>
  <c r="N344" i="1"/>
  <c r="V343" i="1"/>
  <c r="T343" i="1"/>
  <c r="U343" i="1"/>
  <c r="W343" i="1"/>
  <c r="X343" i="1"/>
  <c r="Y343" i="1"/>
  <c r="Z343" i="1"/>
  <c r="AA343" i="1"/>
  <c r="AB343" i="1"/>
  <c r="AC343" i="1"/>
  <c r="AD343" i="1"/>
  <c r="AE343" i="1"/>
  <c r="AF343" i="1"/>
  <c r="N343" i="1"/>
  <c r="V342" i="1"/>
  <c r="T342" i="1"/>
  <c r="U342" i="1"/>
  <c r="W342" i="1"/>
  <c r="X342" i="1"/>
  <c r="Y342" i="1"/>
  <c r="Z342" i="1"/>
  <c r="AA342" i="1"/>
  <c r="AB342" i="1"/>
  <c r="AC342" i="1"/>
  <c r="AD342" i="1"/>
  <c r="AE342" i="1"/>
  <c r="AF342" i="1"/>
  <c r="N342" i="1"/>
  <c r="V341" i="1"/>
  <c r="T341" i="1"/>
  <c r="U341" i="1"/>
  <c r="W341" i="1"/>
  <c r="X341" i="1"/>
  <c r="Y341" i="1"/>
  <c r="Z341" i="1"/>
  <c r="AA341" i="1"/>
  <c r="AB341" i="1"/>
  <c r="AC341" i="1"/>
  <c r="AD341" i="1"/>
  <c r="AE341" i="1"/>
  <c r="AF341" i="1"/>
  <c r="N341" i="1"/>
  <c r="V340" i="1"/>
  <c r="T340" i="1"/>
  <c r="U340" i="1"/>
  <c r="W340" i="1"/>
  <c r="X340" i="1"/>
  <c r="Y340" i="1"/>
  <c r="Z340" i="1"/>
  <c r="AA340" i="1"/>
  <c r="AB340" i="1"/>
  <c r="AC340" i="1"/>
  <c r="AD340" i="1"/>
  <c r="AE340" i="1"/>
  <c r="AF340" i="1"/>
  <c r="N340" i="1"/>
  <c r="V339" i="1"/>
  <c r="T339" i="1"/>
  <c r="U339" i="1"/>
  <c r="W339" i="1"/>
  <c r="X339" i="1"/>
  <c r="Y339" i="1"/>
  <c r="Z339" i="1"/>
  <c r="AA339" i="1"/>
  <c r="AB339" i="1"/>
  <c r="AC339" i="1"/>
  <c r="AD339" i="1"/>
  <c r="AE339" i="1"/>
  <c r="AF339" i="1"/>
  <c r="N339" i="1"/>
  <c r="V338" i="1"/>
  <c r="T338" i="1"/>
  <c r="U338" i="1"/>
  <c r="W338" i="1"/>
  <c r="X338" i="1"/>
  <c r="Y338" i="1"/>
  <c r="Z338" i="1"/>
  <c r="AA338" i="1"/>
  <c r="AB338" i="1"/>
  <c r="AC338" i="1"/>
  <c r="AD338" i="1"/>
  <c r="AE338" i="1"/>
  <c r="AF338" i="1"/>
  <c r="N338" i="1"/>
  <c r="V337" i="1"/>
  <c r="T337" i="1"/>
  <c r="U337" i="1"/>
  <c r="W337" i="1"/>
  <c r="X337" i="1"/>
  <c r="AG337" i="1" s="1"/>
  <c r="Y337" i="1"/>
  <c r="Z337" i="1"/>
  <c r="AA337" i="1"/>
  <c r="AB337" i="1"/>
  <c r="AC337" i="1"/>
  <c r="AD337" i="1"/>
  <c r="AE337" i="1"/>
  <c r="AF337" i="1"/>
  <c r="AM337" i="1"/>
  <c r="AQ337" i="1"/>
  <c r="AN337" i="1"/>
  <c r="N337" i="1"/>
  <c r="V336" i="1"/>
  <c r="T336" i="1"/>
  <c r="U336" i="1"/>
  <c r="W336" i="1"/>
  <c r="X336" i="1"/>
  <c r="Y336" i="1"/>
  <c r="Z336" i="1"/>
  <c r="AA336" i="1"/>
  <c r="AB336" i="1"/>
  <c r="AC336" i="1"/>
  <c r="AD336" i="1"/>
  <c r="AE336" i="1"/>
  <c r="AF336" i="1"/>
  <c r="V335" i="1"/>
  <c r="T335" i="1"/>
  <c r="U335" i="1"/>
  <c r="W335" i="1"/>
  <c r="X335" i="1"/>
  <c r="Y335" i="1"/>
  <c r="Z335" i="1"/>
  <c r="AA335" i="1"/>
  <c r="AB335" i="1"/>
  <c r="AC335" i="1"/>
  <c r="AD335" i="1"/>
  <c r="AE335" i="1"/>
  <c r="AF335" i="1"/>
  <c r="V334" i="1"/>
  <c r="T334" i="1"/>
  <c r="U334" i="1"/>
  <c r="W334" i="1"/>
  <c r="X334" i="1"/>
  <c r="Y334" i="1"/>
  <c r="Z334" i="1"/>
  <c r="AA334" i="1"/>
  <c r="AB334" i="1"/>
  <c r="AC334" i="1"/>
  <c r="AD334" i="1"/>
  <c r="AE334" i="1"/>
  <c r="AF334" i="1"/>
  <c r="V333" i="1"/>
  <c r="T333" i="1"/>
  <c r="U333" i="1"/>
  <c r="W333" i="1"/>
  <c r="X333" i="1"/>
  <c r="Y333" i="1"/>
  <c r="Z333" i="1"/>
  <c r="AA333" i="1"/>
  <c r="AB333" i="1"/>
  <c r="AC333" i="1"/>
  <c r="AD333" i="1"/>
  <c r="AE333" i="1"/>
  <c r="AF333" i="1"/>
  <c r="AF332" i="1"/>
  <c r="AG332" i="1"/>
  <c r="V331" i="1"/>
  <c r="T331" i="1"/>
  <c r="U331" i="1"/>
  <c r="W331" i="1"/>
  <c r="X331" i="1"/>
  <c r="Y331" i="1"/>
  <c r="Z331" i="1"/>
  <c r="AA331" i="1"/>
  <c r="AB331" i="1"/>
  <c r="AC331" i="1"/>
  <c r="AD331" i="1"/>
  <c r="AE331" i="1"/>
  <c r="AF331" i="1"/>
  <c r="N331" i="1"/>
  <c r="V330" i="1"/>
  <c r="T330" i="1"/>
  <c r="U330" i="1"/>
  <c r="W330" i="1"/>
  <c r="X330" i="1"/>
  <c r="Y330" i="1"/>
  <c r="Z330" i="1"/>
  <c r="AA330" i="1"/>
  <c r="AB330" i="1"/>
  <c r="AC330" i="1"/>
  <c r="AD330" i="1"/>
  <c r="AE330" i="1"/>
  <c r="AF330" i="1"/>
  <c r="N330" i="1"/>
  <c r="V329" i="1"/>
  <c r="T329" i="1"/>
  <c r="U329" i="1"/>
  <c r="W329" i="1"/>
  <c r="X329" i="1"/>
  <c r="Y329" i="1"/>
  <c r="Z329" i="1"/>
  <c r="AA329" i="1"/>
  <c r="AB329" i="1"/>
  <c r="AC329" i="1"/>
  <c r="AD329" i="1"/>
  <c r="AE329" i="1"/>
  <c r="AF329" i="1"/>
  <c r="N329" i="1"/>
  <c r="V328" i="1"/>
  <c r="T328" i="1"/>
  <c r="U328" i="1"/>
  <c r="W328" i="1"/>
  <c r="X328" i="1"/>
  <c r="Y328" i="1"/>
  <c r="Z328" i="1"/>
  <c r="AA328" i="1"/>
  <c r="AB328" i="1"/>
  <c r="AC328" i="1"/>
  <c r="AD328" i="1"/>
  <c r="AE328" i="1"/>
  <c r="AF328" i="1"/>
  <c r="N328" i="1"/>
  <c r="V313" i="1"/>
  <c r="T313" i="1"/>
  <c r="U313" i="1"/>
  <c r="W313" i="1"/>
  <c r="X313" i="1"/>
  <c r="Y313" i="1"/>
  <c r="Z313" i="1"/>
  <c r="AA313" i="1"/>
  <c r="AB313" i="1"/>
  <c r="AC313" i="1"/>
  <c r="AD313" i="1"/>
  <c r="AE313" i="1"/>
  <c r="AF313" i="1"/>
  <c r="N313" i="1"/>
  <c r="V312" i="1"/>
  <c r="T312" i="1"/>
  <c r="U312" i="1"/>
  <c r="W312" i="1"/>
  <c r="X312" i="1"/>
  <c r="Y312" i="1"/>
  <c r="Z312" i="1"/>
  <c r="AA312" i="1"/>
  <c r="AB312" i="1"/>
  <c r="AC312" i="1"/>
  <c r="AD312" i="1"/>
  <c r="AE312" i="1"/>
  <c r="AF312" i="1"/>
  <c r="N312" i="1"/>
  <c r="V311" i="1"/>
  <c r="T311" i="1"/>
  <c r="U311" i="1"/>
  <c r="W311" i="1"/>
  <c r="X311" i="1"/>
  <c r="Y311" i="1"/>
  <c r="Z311" i="1"/>
  <c r="AA311" i="1"/>
  <c r="AB311" i="1"/>
  <c r="AC311" i="1"/>
  <c r="AD311" i="1"/>
  <c r="AE311" i="1"/>
  <c r="AF311" i="1"/>
  <c r="N311" i="1"/>
  <c r="V310" i="1"/>
  <c r="T310" i="1"/>
  <c r="U310" i="1"/>
  <c r="W310" i="1"/>
  <c r="X310" i="1"/>
  <c r="Y310" i="1"/>
  <c r="Z310" i="1"/>
  <c r="AA310" i="1"/>
  <c r="AB310" i="1"/>
  <c r="AC310" i="1"/>
  <c r="AD310" i="1"/>
  <c r="AE310" i="1"/>
  <c r="AF310" i="1"/>
  <c r="N310" i="1"/>
  <c r="V309" i="1"/>
  <c r="AK309" i="1" s="1"/>
  <c r="T309" i="1"/>
  <c r="U309" i="1"/>
  <c r="W309" i="1"/>
  <c r="X309" i="1"/>
  <c r="Y309" i="1"/>
  <c r="Z309" i="1"/>
  <c r="AA309" i="1"/>
  <c r="AB309" i="1"/>
  <c r="AC309" i="1"/>
  <c r="AD309" i="1"/>
  <c r="AE309" i="1"/>
  <c r="AF309" i="1"/>
  <c r="AU309" i="1" s="1"/>
  <c r="AG309" i="1"/>
  <c r="AP309" i="1"/>
  <c r="AL309" i="1"/>
  <c r="AM309" i="1"/>
  <c r="N309" i="1"/>
  <c r="V308" i="1"/>
  <c r="AG308" i="1" s="1"/>
  <c r="T308" i="1"/>
  <c r="U308" i="1"/>
  <c r="W308" i="1"/>
  <c r="X308" i="1"/>
  <c r="Y308" i="1"/>
  <c r="Z308" i="1"/>
  <c r="AA308" i="1"/>
  <c r="AB308" i="1"/>
  <c r="AC308" i="1"/>
  <c r="AD308" i="1"/>
  <c r="AE308" i="1"/>
  <c r="AT308" i="1" s="1"/>
  <c r="AF308" i="1"/>
  <c r="AL308" i="1"/>
  <c r="N308" i="1"/>
  <c r="V307" i="1"/>
  <c r="T307" i="1"/>
  <c r="U307" i="1"/>
  <c r="W307" i="1"/>
  <c r="X307" i="1"/>
  <c r="Y307" i="1"/>
  <c r="Z307" i="1"/>
  <c r="AA307" i="1"/>
  <c r="AB307" i="1"/>
  <c r="AC307" i="1"/>
  <c r="AD307" i="1"/>
  <c r="AE307" i="1"/>
  <c r="AF307" i="1"/>
  <c r="N307" i="1"/>
  <c r="V306" i="1"/>
  <c r="T306" i="1"/>
  <c r="U306" i="1"/>
  <c r="W306" i="1"/>
  <c r="X306" i="1"/>
  <c r="Y306" i="1"/>
  <c r="Z306" i="1"/>
  <c r="AA306" i="1"/>
  <c r="AB306" i="1"/>
  <c r="AC306" i="1"/>
  <c r="AD306" i="1"/>
  <c r="AE306" i="1"/>
  <c r="AF306" i="1"/>
  <c r="N306" i="1"/>
  <c r="V305" i="1"/>
  <c r="T305" i="1"/>
  <c r="U305" i="1"/>
  <c r="W305" i="1"/>
  <c r="X305" i="1"/>
  <c r="Y305" i="1"/>
  <c r="Z305" i="1"/>
  <c r="AA305" i="1"/>
  <c r="AB305" i="1"/>
  <c r="AC305" i="1"/>
  <c r="AD305" i="1"/>
  <c r="AE305" i="1"/>
  <c r="AF305" i="1"/>
  <c r="N305" i="1"/>
  <c r="V304" i="1"/>
  <c r="T304" i="1"/>
  <c r="U304" i="1"/>
  <c r="W304" i="1"/>
  <c r="X304" i="1"/>
  <c r="Y304" i="1"/>
  <c r="Z304" i="1"/>
  <c r="AA304" i="1"/>
  <c r="AB304" i="1"/>
  <c r="AC304" i="1"/>
  <c r="AD304" i="1"/>
  <c r="AE304" i="1"/>
  <c r="AF304" i="1"/>
  <c r="N304" i="1"/>
  <c r="V303" i="1"/>
  <c r="T303" i="1"/>
  <c r="U303" i="1"/>
  <c r="W303" i="1"/>
  <c r="X303" i="1"/>
  <c r="Y303" i="1"/>
  <c r="Z303" i="1"/>
  <c r="AA303" i="1"/>
  <c r="AB303" i="1"/>
  <c r="AC303" i="1"/>
  <c r="AD303" i="1"/>
  <c r="AE303" i="1"/>
  <c r="AF303" i="1"/>
  <c r="N303" i="1"/>
  <c r="V302" i="1"/>
  <c r="T302" i="1"/>
  <c r="U302" i="1"/>
  <c r="W302" i="1"/>
  <c r="X302" i="1"/>
  <c r="Y302" i="1"/>
  <c r="Z302" i="1"/>
  <c r="AA302" i="1"/>
  <c r="AB302" i="1"/>
  <c r="AC302" i="1"/>
  <c r="AD302" i="1"/>
  <c r="AE302" i="1"/>
  <c r="AF302" i="1"/>
  <c r="AG302" i="1"/>
  <c r="N302" i="1"/>
  <c r="V301" i="1"/>
  <c r="T301" i="1"/>
  <c r="U301" i="1"/>
  <c r="W301" i="1"/>
  <c r="X301" i="1"/>
  <c r="AM301" i="1" s="1"/>
  <c r="Y301" i="1"/>
  <c r="Z301" i="1"/>
  <c r="AA301" i="1"/>
  <c r="AB301" i="1"/>
  <c r="AC301" i="1"/>
  <c r="AD301" i="1"/>
  <c r="AE301" i="1"/>
  <c r="AF301" i="1"/>
  <c r="AG301" i="1"/>
  <c r="AI301" i="1" s="1"/>
  <c r="AP301" i="1"/>
  <c r="N301" i="1"/>
  <c r="V300" i="1"/>
  <c r="T300" i="1"/>
  <c r="U300" i="1"/>
  <c r="W300" i="1"/>
  <c r="X300" i="1"/>
  <c r="Y300" i="1"/>
  <c r="Z300" i="1"/>
  <c r="AA300" i="1"/>
  <c r="AB300" i="1"/>
  <c r="AC300" i="1"/>
  <c r="AD300" i="1"/>
  <c r="AE300" i="1"/>
  <c r="AF300" i="1"/>
  <c r="N300" i="1"/>
  <c r="V299" i="1"/>
  <c r="T299" i="1"/>
  <c r="U299" i="1"/>
  <c r="W299" i="1"/>
  <c r="X299" i="1"/>
  <c r="Y299" i="1"/>
  <c r="Z299" i="1"/>
  <c r="AA299" i="1"/>
  <c r="AB299" i="1"/>
  <c r="AC299" i="1"/>
  <c r="AD299" i="1"/>
  <c r="AE299" i="1"/>
  <c r="AF299" i="1"/>
  <c r="N299" i="1"/>
  <c r="V298" i="1"/>
  <c r="T298" i="1"/>
  <c r="U298" i="1"/>
  <c r="W298" i="1"/>
  <c r="X298" i="1"/>
  <c r="AM298" i="1" s="1"/>
  <c r="Y298" i="1"/>
  <c r="Z298" i="1"/>
  <c r="AG298" i="1" s="1"/>
  <c r="AL298" i="1" s="1"/>
  <c r="AA298" i="1"/>
  <c r="AB298" i="1"/>
  <c r="AC298" i="1"/>
  <c r="AD298" i="1"/>
  <c r="AE298" i="1"/>
  <c r="AT298" i="1" s="1"/>
  <c r="AF298" i="1"/>
  <c r="AO298" i="1"/>
  <c r="N298" i="1"/>
  <c r="V297" i="1"/>
  <c r="T297" i="1"/>
  <c r="U297" i="1"/>
  <c r="W297" i="1"/>
  <c r="X297" i="1"/>
  <c r="Y297" i="1"/>
  <c r="Z297" i="1"/>
  <c r="AA297" i="1"/>
  <c r="AB297" i="1"/>
  <c r="AC297" i="1"/>
  <c r="AD297" i="1"/>
  <c r="AE297" i="1"/>
  <c r="AF297" i="1"/>
  <c r="N297" i="1"/>
  <c r="V296" i="1"/>
  <c r="T296" i="1"/>
  <c r="U296" i="1"/>
  <c r="W296" i="1"/>
  <c r="X296" i="1"/>
  <c r="Y296" i="1"/>
  <c r="Z296" i="1"/>
  <c r="AA296" i="1"/>
  <c r="AB296" i="1"/>
  <c r="AC296" i="1"/>
  <c r="AD296" i="1"/>
  <c r="AE296" i="1"/>
  <c r="AF296" i="1"/>
  <c r="N296" i="1"/>
  <c r="V295" i="1"/>
  <c r="T295" i="1"/>
  <c r="U295" i="1"/>
  <c r="W295" i="1"/>
  <c r="X295" i="1"/>
  <c r="Y295" i="1"/>
  <c r="Z295" i="1"/>
  <c r="AA295" i="1"/>
  <c r="AB295" i="1"/>
  <c r="AC295" i="1"/>
  <c r="AD295" i="1"/>
  <c r="AE295" i="1"/>
  <c r="AF295" i="1"/>
  <c r="N295" i="1"/>
  <c r="V294" i="1"/>
  <c r="T294" i="1"/>
  <c r="U294" i="1"/>
  <c r="W294" i="1"/>
  <c r="X294" i="1"/>
  <c r="Y294" i="1"/>
  <c r="Z294" i="1"/>
  <c r="AA294" i="1"/>
  <c r="AB294" i="1"/>
  <c r="AC294" i="1"/>
  <c r="AD294" i="1"/>
  <c r="AE294" i="1"/>
  <c r="AF294" i="1"/>
  <c r="N294" i="1"/>
  <c r="V293" i="1"/>
  <c r="T293" i="1"/>
  <c r="U293" i="1"/>
  <c r="W293" i="1"/>
  <c r="X293" i="1"/>
  <c r="Y293" i="1"/>
  <c r="Z293" i="1"/>
  <c r="AA293" i="1"/>
  <c r="AB293" i="1"/>
  <c r="AC293" i="1"/>
  <c r="AD293" i="1"/>
  <c r="AE293" i="1"/>
  <c r="AF293" i="1"/>
  <c r="N293" i="1"/>
  <c r="V292" i="1"/>
  <c r="T292" i="1"/>
  <c r="U292" i="1"/>
  <c r="W292" i="1"/>
  <c r="X292" i="1"/>
  <c r="Y292" i="1"/>
  <c r="Z292" i="1"/>
  <c r="AA292" i="1"/>
  <c r="AB292" i="1"/>
  <c r="AC292" i="1"/>
  <c r="AD292" i="1"/>
  <c r="AE292" i="1"/>
  <c r="AF292" i="1"/>
  <c r="AG292" i="1"/>
  <c r="AN292" i="1"/>
  <c r="N292" i="1"/>
  <c r="V291" i="1"/>
  <c r="T291" i="1"/>
  <c r="U291" i="1"/>
  <c r="W291" i="1"/>
  <c r="X291" i="1"/>
  <c r="Y291" i="1"/>
  <c r="Z291" i="1"/>
  <c r="AA291" i="1"/>
  <c r="AB291" i="1"/>
  <c r="AC291" i="1"/>
  <c r="AD291" i="1"/>
  <c r="AE291" i="1"/>
  <c r="AF291" i="1"/>
  <c r="N291" i="1"/>
  <c r="V290" i="1"/>
  <c r="T290" i="1"/>
  <c r="U290" i="1"/>
  <c r="W290" i="1"/>
  <c r="X290" i="1"/>
  <c r="AG290" i="1" s="1"/>
  <c r="Y290" i="1"/>
  <c r="AN290" i="1" s="1"/>
  <c r="Z290" i="1"/>
  <c r="AA290" i="1"/>
  <c r="AB290" i="1"/>
  <c r="AC290" i="1"/>
  <c r="AD290" i="1"/>
  <c r="AE290" i="1"/>
  <c r="AF290" i="1"/>
  <c r="N290" i="1"/>
  <c r="V289" i="1"/>
  <c r="T289" i="1"/>
  <c r="U289" i="1"/>
  <c r="W289" i="1"/>
  <c r="X289" i="1"/>
  <c r="Y289" i="1"/>
  <c r="Z289" i="1"/>
  <c r="AA289" i="1"/>
  <c r="AB289" i="1"/>
  <c r="AC289" i="1"/>
  <c r="AD289" i="1"/>
  <c r="AE289" i="1"/>
  <c r="AF289" i="1"/>
  <c r="N289" i="1"/>
  <c r="V288" i="1"/>
  <c r="T288" i="1"/>
  <c r="U288" i="1"/>
  <c r="W288" i="1"/>
  <c r="X288" i="1"/>
  <c r="Y288" i="1"/>
  <c r="Z288" i="1"/>
  <c r="AA288" i="1"/>
  <c r="AB288" i="1"/>
  <c r="AC288" i="1"/>
  <c r="AD288" i="1"/>
  <c r="AE288" i="1"/>
  <c r="AF288" i="1"/>
  <c r="N288" i="1"/>
  <c r="V287" i="1"/>
  <c r="T287" i="1"/>
  <c r="U287" i="1"/>
  <c r="W287" i="1"/>
  <c r="X287" i="1"/>
  <c r="Y287" i="1"/>
  <c r="Z287" i="1"/>
  <c r="AA287" i="1"/>
  <c r="AB287" i="1"/>
  <c r="AC287" i="1"/>
  <c r="AD287" i="1"/>
  <c r="AE287" i="1"/>
  <c r="AF287" i="1"/>
  <c r="N287" i="1"/>
  <c r="V286" i="1"/>
  <c r="T286" i="1"/>
  <c r="U286" i="1"/>
  <c r="W286" i="1"/>
  <c r="X286" i="1"/>
  <c r="Y286" i="1"/>
  <c r="Z286" i="1"/>
  <c r="AA286" i="1"/>
  <c r="AB286" i="1"/>
  <c r="AC286" i="1"/>
  <c r="AD286" i="1"/>
  <c r="AE286" i="1"/>
  <c r="AF286" i="1"/>
  <c r="N286" i="1"/>
  <c r="V285" i="1"/>
  <c r="T285" i="1"/>
  <c r="U285" i="1"/>
  <c r="W285" i="1"/>
  <c r="X285" i="1"/>
  <c r="Y285" i="1"/>
  <c r="Z285" i="1"/>
  <c r="AA285" i="1"/>
  <c r="AB285" i="1"/>
  <c r="AC285" i="1"/>
  <c r="AD285" i="1"/>
  <c r="AE285" i="1"/>
  <c r="AF285" i="1"/>
  <c r="N285" i="1"/>
  <c r="V284" i="1"/>
  <c r="T284" i="1"/>
  <c r="U284" i="1"/>
  <c r="W284" i="1"/>
  <c r="X284" i="1"/>
  <c r="Y284" i="1"/>
  <c r="Z284" i="1"/>
  <c r="AA284" i="1"/>
  <c r="AB284" i="1"/>
  <c r="AC284" i="1"/>
  <c r="AD284" i="1"/>
  <c r="AE284" i="1"/>
  <c r="AF284" i="1"/>
  <c r="N284" i="1"/>
  <c r="V283" i="1"/>
  <c r="T283" i="1"/>
  <c r="U283" i="1"/>
  <c r="W283" i="1"/>
  <c r="X283" i="1"/>
  <c r="Y283" i="1"/>
  <c r="Z283" i="1"/>
  <c r="AA283" i="1"/>
  <c r="AB283" i="1"/>
  <c r="AC283" i="1"/>
  <c r="AD283" i="1"/>
  <c r="AE283" i="1"/>
  <c r="AF283" i="1"/>
  <c r="N283" i="1"/>
  <c r="V282" i="1"/>
  <c r="T282" i="1"/>
  <c r="U282" i="1"/>
  <c r="W282" i="1"/>
  <c r="X282" i="1"/>
  <c r="Y282" i="1"/>
  <c r="Z282" i="1"/>
  <c r="AA282" i="1"/>
  <c r="AB282" i="1"/>
  <c r="AC282" i="1"/>
  <c r="AD282" i="1"/>
  <c r="AE282" i="1"/>
  <c r="AF282" i="1"/>
  <c r="N282" i="1"/>
  <c r="V281" i="1"/>
  <c r="T281" i="1"/>
  <c r="U281" i="1"/>
  <c r="W281" i="1"/>
  <c r="X281" i="1"/>
  <c r="Y281" i="1"/>
  <c r="Z281" i="1"/>
  <c r="AA281" i="1"/>
  <c r="AB281" i="1"/>
  <c r="AC281" i="1"/>
  <c r="AD281" i="1"/>
  <c r="AE281" i="1"/>
  <c r="AF281" i="1"/>
  <c r="N281" i="1"/>
  <c r="V280" i="1"/>
  <c r="T280" i="1"/>
  <c r="U280" i="1"/>
  <c r="W280" i="1"/>
  <c r="X280" i="1"/>
  <c r="Y280" i="1"/>
  <c r="Z280" i="1"/>
  <c r="AA280" i="1"/>
  <c r="AB280" i="1"/>
  <c r="AC280" i="1"/>
  <c r="AD280" i="1"/>
  <c r="AE280" i="1"/>
  <c r="AF280" i="1"/>
  <c r="N280" i="1"/>
  <c r="V279" i="1"/>
  <c r="T279" i="1"/>
  <c r="U279" i="1"/>
  <c r="W279" i="1"/>
  <c r="X279" i="1"/>
  <c r="Y279" i="1"/>
  <c r="Z279" i="1"/>
  <c r="AA279" i="1"/>
  <c r="AB279" i="1"/>
  <c r="AC279" i="1"/>
  <c r="AD279" i="1"/>
  <c r="AE279" i="1"/>
  <c r="AF279" i="1"/>
  <c r="N279" i="1"/>
  <c r="V278" i="1"/>
  <c r="T278" i="1"/>
  <c r="U278" i="1"/>
  <c r="W278" i="1"/>
  <c r="X278" i="1"/>
  <c r="Y278" i="1"/>
  <c r="AN278" i="1" s="1"/>
  <c r="Z278" i="1"/>
  <c r="AA278" i="1"/>
  <c r="AB278" i="1"/>
  <c r="AC278" i="1"/>
  <c r="AD278" i="1"/>
  <c r="AE278" i="1"/>
  <c r="AF278" i="1"/>
  <c r="AG278" i="1"/>
  <c r="AK278" i="1" s="1"/>
  <c r="AM278" i="1"/>
  <c r="AQ278" i="1"/>
  <c r="N278" i="1"/>
  <c r="V277" i="1"/>
  <c r="T277" i="1"/>
  <c r="U277" i="1"/>
  <c r="W277" i="1"/>
  <c r="X277" i="1"/>
  <c r="Y277" i="1"/>
  <c r="Z277" i="1"/>
  <c r="AA277" i="1"/>
  <c r="AB277" i="1"/>
  <c r="AC277" i="1"/>
  <c r="AD277" i="1"/>
  <c r="AE277" i="1"/>
  <c r="AF277" i="1"/>
  <c r="N277" i="1"/>
  <c r="V276" i="1"/>
  <c r="T276" i="1"/>
  <c r="AG276" i="1" s="1"/>
  <c r="U276" i="1"/>
  <c r="W276" i="1"/>
  <c r="X276" i="1"/>
  <c r="Y276" i="1"/>
  <c r="Z276" i="1"/>
  <c r="AA276" i="1"/>
  <c r="AB276" i="1"/>
  <c r="AC276" i="1"/>
  <c r="AR276" i="1" s="1"/>
  <c r="AD276" i="1"/>
  <c r="AE276" i="1"/>
  <c r="AF276" i="1"/>
  <c r="N276" i="1"/>
  <c r="V275" i="1"/>
  <c r="T275" i="1"/>
  <c r="U275" i="1"/>
  <c r="W275" i="1"/>
  <c r="X275" i="1"/>
  <c r="Y275" i="1"/>
  <c r="Z275" i="1"/>
  <c r="AA275" i="1"/>
  <c r="AB275" i="1"/>
  <c r="AC275" i="1"/>
  <c r="AD275" i="1"/>
  <c r="AE275" i="1"/>
  <c r="AF275" i="1"/>
  <c r="N275" i="1"/>
  <c r="V274" i="1"/>
  <c r="T274" i="1"/>
  <c r="U274" i="1"/>
  <c r="W274" i="1"/>
  <c r="X274" i="1"/>
  <c r="Y274" i="1"/>
  <c r="Z274" i="1"/>
  <c r="AA274" i="1"/>
  <c r="AB274" i="1"/>
  <c r="AC274" i="1"/>
  <c r="AD274" i="1"/>
  <c r="AE274" i="1"/>
  <c r="AF274" i="1"/>
  <c r="N274" i="1"/>
  <c r="V273" i="1"/>
  <c r="T273" i="1"/>
  <c r="U273" i="1"/>
  <c r="W273" i="1"/>
  <c r="X273" i="1"/>
  <c r="AM273" i="1" s="1"/>
  <c r="Y273" i="1"/>
  <c r="Z273" i="1"/>
  <c r="AA273" i="1"/>
  <c r="AB273" i="1"/>
  <c r="AC273" i="1"/>
  <c r="AD273" i="1"/>
  <c r="AE273" i="1"/>
  <c r="AF273" i="1"/>
  <c r="AG273" i="1"/>
  <c r="AL273" i="1"/>
  <c r="N273" i="1"/>
  <c r="V272" i="1"/>
  <c r="T272" i="1"/>
  <c r="U272" i="1"/>
  <c r="W272" i="1"/>
  <c r="X272" i="1"/>
  <c r="Y272" i="1"/>
  <c r="Z272" i="1"/>
  <c r="AA272" i="1"/>
  <c r="AB272" i="1"/>
  <c r="AC272" i="1"/>
  <c r="AD272" i="1"/>
  <c r="AE272" i="1"/>
  <c r="AF272" i="1"/>
  <c r="N272" i="1"/>
  <c r="V271" i="1"/>
  <c r="T271" i="1"/>
  <c r="U271" i="1"/>
  <c r="W271" i="1"/>
  <c r="X271" i="1"/>
  <c r="Y271" i="1"/>
  <c r="Z271" i="1"/>
  <c r="AA271" i="1"/>
  <c r="AB271" i="1"/>
  <c r="AC271" i="1"/>
  <c r="AD271" i="1"/>
  <c r="AE271" i="1"/>
  <c r="AF271" i="1"/>
  <c r="N271" i="1"/>
  <c r="V270" i="1"/>
  <c r="T270" i="1"/>
  <c r="AI270" i="1" s="1"/>
  <c r="U270" i="1"/>
  <c r="AJ270" i="1" s="1"/>
  <c r="W270" i="1"/>
  <c r="X270" i="1"/>
  <c r="Y270" i="1"/>
  <c r="Z270" i="1"/>
  <c r="AA270" i="1"/>
  <c r="AB270" i="1"/>
  <c r="AC270" i="1"/>
  <c r="AR270" i="1" s="1"/>
  <c r="AD270" i="1"/>
  <c r="AS270" i="1" s="1"/>
  <c r="AE270" i="1"/>
  <c r="AF270" i="1"/>
  <c r="AG270" i="1"/>
  <c r="AK270" i="1" s="1"/>
  <c r="AQ270" i="1"/>
  <c r="AN270" i="1"/>
  <c r="N270" i="1"/>
  <c r="V269" i="1"/>
  <c r="T269" i="1"/>
  <c r="U269" i="1"/>
  <c r="W269" i="1"/>
  <c r="X269" i="1"/>
  <c r="Y269" i="1"/>
  <c r="Z269" i="1"/>
  <c r="AA269" i="1"/>
  <c r="AB269" i="1"/>
  <c r="AC269" i="1"/>
  <c r="AD269" i="1"/>
  <c r="AE269" i="1"/>
  <c r="AF269" i="1"/>
  <c r="N269" i="1"/>
  <c r="V268" i="1"/>
  <c r="T268" i="1"/>
  <c r="U268" i="1"/>
  <c r="W268" i="1"/>
  <c r="X268" i="1"/>
  <c r="Y268" i="1"/>
  <c r="Z268" i="1"/>
  <c r="AA268" i="1"/>
  <c r="AB268" i="1"/>
  <c r="AC268" i="1"/>
  <c r="AD268" i="1"/>
  <c r="AE268" i="1"/>
  <c r="AF268" i="1"/>
  <c r="N268" i="1"/>
  <c r="V267" i="1"/>
  <c r="T267" i="1"/>
  <c r="U267" i="1"/>
  <c r="W267" i="1"/>
  <c r="X267" i="1"/>
  <c r="Y267" i="1"/>
  <c r="Z267" i="1"/>
  <c r="AA267" i="1"/>
  <c r="AB267" i="1"/>
  <c r="AC267" i="1"/>
  <c r="AD267" i="1"/>
  <c r="AE267" i="1"/>
  <c r="AF267" i="1"/>
  <c r="N267" i="1"/>
  <c r="V266" i="1"/>
  <c r="T266" i="1"/>
  <c r="U266" i="1"/>
  <c r="W266" i="1"/>
  <c r="X266" i="1"/>
  <c r="Y266" i="1"/>
  <c r="Z266" i="1"/>
  <c r="AA266" i="1"/>
  <c r="AB266" i="1"/>
  <c r="AC266" i="1"/>
  <c r="AD266" i="1"/>
  <c r="AE266" i="1"/>
  <c r="AF266" i="1"/>
  <c r="N266" i="1"/>
  <c r="V265" i="1"/>
  <c r="T265" i="1"/>
  <c r="U265" i="1"/>
  <c r="W265" i="1"/>
  <c r="AG265" i="1" s="1"/>
  <c r="X265" i="1"/>
  <c r="Y265" i="1"/>
  <c r="Z265" i="1"/>
  <c r="AA265" i="1"/>
  <c r="AB265" i="1"/>
  <c r="AC265" i="1"/>
  <c r="AD265" i="1"/>
  <c r="AE265" i="1"/>
  <c r="AF265" i="1"/>
  <c r="N265" i="1"/>
  <c r="V264" i="1"/>
  <c r="T264" i="1"/>
  <c r="U264" i="1"/>
  <c r="W264" i="1"/>
  <c r="X264" i="1"/>
  <c r="Y264" i="1"/>
  <c r="Z264" i="1"/>
  <c r="AA264" i="1"/>
  <c r="AB264" i="1"/>
  <c r="AC264" i="1"/>
  <c r="AD264" i="1"/>
  <c r="AE264" i="1"/>
  <c r="AF264" i="1"/>
  <c r="N264" i="1"/>
  <c r="V263" i="1"/>
  <c r="T263" i="1"/>
  <c r="U263" i="1"/>
  <c r="W263" i="1"/>
  <c r="X263" i="1"/>
  <c r="Y263" i="1"/>
  <c r="Z263" i="1"/>
  <c r="AA263" i="1"/>
  <c r="AB263" i="1"/>
  <c r="AC263" i="1"/>
  <c r="AD263" i="1"/>
  <c r="AE263" i="1"/>
  <c r="AF263" i="1"/>
  <c r="N263" i="1"/>
  <c r="V262" i="1"/>
  <c r="T262" i="1"/>
  <c r="U262" i="1"/>
  <c r="W262" i="1"/>
  <c r="X262" i="1"/>
  <c r="Y262" i="1"/>
  <c r="Z262" i="1"/>
  <c r="AA262" i="1"/>
  <c r="AB262" i="1"/>
  <c r="AC262" i="1"/>
  <c r="AD262" i="1"/>
  <c r="AE262" i="1"/>
  <c r="AF262" i="1"/>
  <c r="N262" i="1"/>
  <c r="V261" i="1"/>
  <c r="T261" i="1"/>
  <c r="U261" i="1"/>
  <c r="W261" i="1"/>
  <c r="X261" i="1"/>
  <c r="Y261" i="1"/>
  <c r="Z261" i="1"/>
  <c r="AA261" i="1"/>
  <c r="AB261" i="1"/>
  <c r="AC261" i="1"/>
  <c r="AD261" i="1"/>
  <c r="AE261" i="1"/>
  <c r="AF261" i="1"/>
  <c r="N261" i="1"/>
  <c r="V260" i="1"/>
  <c r="T260" i="1"/>
  <c r="U260" i="1"/>
  <c r="W260" i="1"/>
  <c r="X260" i="1"/>
  <c r="Y260" i="1"/>
  <c r="Z260" i="1"/>
  <c r="AA260" i="1"/>
  <c r="AB260" i="1"/>
  <c r="AC260" i="1"/>
  <c r="AD260" i="1"/>
  <c r="AE260" i="1"/>
  <c r="AF260" i="1"/>
  <c r="N260" i="1"/>
  <c r="V259" i="1"/>
  <c r="T259" i="1"/>
  <c r="U259" i="1"/>
  <c r="W259" i="1"/>
  <c r="X259" i="1"/>
  <c r="Y259" i="1"/>
  <c r="Z259" i="1"/>
  <c r="AA259" i="1"/>
  <c r="AB259" i="1"/>
  <c r="AC259" i="1"/>
  <c r="AD259" i="1"/>
  <c r="AE259" i="1"/>
  <c r="AF259" i="1"/>
  <c r="N259" i="1"/>
  <c r="V258" i="1"/>
  <c r="T258" i="1"/>
  <c r="U258" i="1"/>
  <c r="W258" i="1"/>
  <c r="X258" i="1"/>
  <c r="Y258" i="1"/>
  <c r="Z258" i="1"/>
  <c r="AA258" i="1"/>
  <c r="AB258" i="1"/>
  <c r="AC258" i="1"/>
  <c r="AD258" i="1"/>
  <c r="AE258" i="1"/>
  <c r="AF258" i="1"/>
  <c r="N258" i="1"/>
  <c r="V257" i="1"/>
  <c r="T257" i="1"/>
  <c r="U257" i="1"/>
  <c r="W257" i="1"/>
  <c r="X257" i="1"/>
  <c r="Y257" i="1"/>
  <c r="Z257" i="1"/>
  <c r="AA257" i="1"/>
  <c r="AB257" i="1"/>
  <c r="AC257" i="1"/>
  <c r="AD257" i="1"/>
  <c r="AE257" i="1"/>
  <c r="AF257" i="1"/>
  <c r="N257" i="1"/>
  <c r="V256" i="1"/>
  <c r="T256" i="1"/>
  <c r="U256" i="1"/>
  <c r="W256" i="1"/>
  <c r="X256" i="1"/>
  <c r="Y256" i="1"/>
  <c r="Z256" i="1"/>
  <c r="AA256" i="1"/>
  <c r="AB256" i="1"/>
  <c r="AC256" i="1"/>
  <c r="AD256" i="1"/>
  <c r="AE256" i="1"/>
  <c r="AF256" i="1"/>
  <c r="N256" i="1"/>
  <c r="V255" i="1"/>
  <c r="T255" i="1"/>
  <c r="U255" i="1"/>
  <c r="W255" i="1"/>
  <c r="X255" i="1"/>
  <c r="Y255" i="1"/>
  <c r="Z255" i="1"/>
  <c r="AA255" i="1"/>
  <c r="AB255" i="1"/>
  <c r="AC255" i="1"/>
  <c r="AD255" i="1"/>
  <c r="AE255" i="1"/>
  <c r="AF255" i="1"/>
  <c r="N255" i="1"/>
  <c r="V254" i="1"/>
  <c r="T254" i="1"/>
  <c r="U254" i="1"/>
  <c r="W254" i="1"/>
  <c r="X254" i="1"/>
  <c r="Y254" i="1"/>
  <c r="Z254" i="1"/>
  <c r="AA254" i="1"/>
  <c r="AB254" i="1"/>
  <c r="AC254" i="1"/>
  <c r="AD254" i="1"/>
  <c r="AE254" i="1"/>
  <c r="AF254" i="1"/>
  <c r="AG254" i="1"/>
  <c r="N254" i="1"/>
  <c r="V253" i="1"/>
  <c r="T253" i="1"/>
  <c r="U253" i="1"/>
  <c r="W253" i="1"/>
  <c r="X253" i="1"/>
  <c r="Y253" i="1"/>
  <c r="Z253" i="1"/>
  <c r="AA253" i="1"/>
  <c r="AB253" i="1"/>
  <c r="AC253" i="1"/>
  <c r="AD253" i="1"/>
  <c r="AE253" i="1"/>
  <c r="AF253" i="1"/>
  <c r="N253" i="1"/>
  <c r="V252" i="1"/>
  <c r="T252" i="1"/>
  <c r="U252" i="1"/>
  <c r="W252" i="1"/>
  <c r="X252" i="1"/>
  <c r="Y252" i="1"/>
  <c r="Z252" i="1"/>
  <c r="AA252" i="1"/>
  <c r="AB252" i="1"/>
  <c r="AC252" i="1"/>
  <c r="AD252" i="1"/>
  <c r="AE252" i="1"/>
  <c r="AF252" i="1"/>
  <c r="N252" i="1"/>
  <c r="V251" i="1"/>
  <c r="T251" i="1"/>
  <c r="U251" i="1"/>
  <c r="W251" i="1"/>
  <c r="X251" i="1"/>
  <c r="Y251" i="1"/>
  <c r="Z251" i="1"/>
  <c r="AA251" i="1"/>
  <c r="AB251" i="1"/>
  <c r="AC251" i="1"/>
  <c r="AD251" i="1"/>
  <c r="AE251" i="1"/>
  <c r="AF251" i="1"/>
  <c r="N251" i="1"/>
  <c r="V250" i="1"/>
  <c r="T250" i="1"/>
  <c r="U250" i="1"/>
  <c r="W250" i="1"/>
  <c r="X250" i="1"/>
  <c r="Y250" i="1"/>
  <c r="Z250" i="1"/>
  <c r="AA250" i="1"/>
  <c r="AB250" i="1"/>
  <c r="AC250" i="1"/>
  <c r="AD250" i="1"/>
  <c r="AE250" i="1"/>
  <c r="AF250" i="1"/>
  <c r="N250" i="1"/>
  <c r="V249" i="1"/>
  <c r="T249" i="1"/>
  <c r="U249" i="1"/>
  <c r="W249" i="1"/>
  <c r="X249" i="1"/>
  <c r="Y249" i="1"/>
  <c r="Z249" i="1"/>
  <c r="AA249" i="1"/>
  <c r="AB249" i="1"/>
  <c r="AC249" i="1"/>
  <c r="AD249" i="1"/>
  <c r="AE249" i="1"/>
  <c r="AF249" i="1"/>
  <c r="N249" i="1"/>
  <c r="V248" i="1"/>
  <c r="T248" i="1"/>
  <c r="U248" i="1"/>
  <c r="W248" i="1"/>
  <c r="X248" i="1"/>
  <c r="Y248" i="1"/>
  <c r="Z248" i="1"/>
  <c r="AA248" i="1"/>
  <c r="AB248" i="1"/>
  <c r="AC248" i="1"/>
  <c r="AD248" i="1"/>
  <c r="AE248" i="1"/>
  <c r="AF248" i="1"/>
  <c r="N248" i="1"/>
  <c r="V247" i="1"/>
  <c r="T247" i="1"/>
  <c r="U247" i="1"/>
  <c r="W247" i="1"/>
  <c r="X247" i="1"/>
  <c r="Y247" i="1"/>
  <c r="Z247" i="1"/>
  <c r="AA247" i="1"/>
  <c r="AB247" i="1"/>
  <c r="AC247" i="1"/>
  <c r="AD247" i="1"/>
  <c r="AE247" i="1"/>
  <c r="AF247" i="1"/>
  <c r="N247" i="1"/>
  <c r="V246" i="1"/>
  <c r="T246" i="1"/>
  <c r="U246" i="1"/>
  <c r="W246" i="1"/>
  <c r="X246" i="1"/>
  <c r="Y246" i="1"/>
  <c r="Z246" i="1"/>
  <c r="AG246" i="1" s="1"/>
  <c r="AA246" i="1"/>
  <c r="AB246" i="1"/>
  <c r="AC246" i="1"/>
  <c r="AD246" i="1"/>
  <c r="AE246" i="1"/>
  <c r="AF246" i="1"/>
  <c r="N246" i="1"/>
  <c r="V245" i="1"/>
  <c r="T245" i="1"/>
  <c r="U245" i="1"/>
  <c r="W245" i="1"/>
  <c r="X245" i="1"/>
  <c r="Y245" i="1"/>
  <c r="Z245" i="1"/>
  <c r="AA245" i="1"/>
  <c r="AB245" i="1"/>
  <c r="AC245" i="1"/>
  <c r="AD245" i="1"/>
  <c r="AE245" i="1"/>
  <c r="AF245" i="1"/>
  <c r="N245" i="1"/>
  <c r="V244" i="1"/>
  <c r="T244" i="1"/>
  <c r="U244" i="1"/>
  <c r="W244" i="1"/>
  <c r="X244" i="1"/>
  <c r="Y244" i="1"/>
  <c r="Z244" i="1"/>
  <c r="AA244" i="1"/>
  <c r="AB244" i="1"/>
  <c r="AC244" i="1"/>
  <c r="AD244" i="1"/>
  <c r="AE244" i="1"/>
  <c r="AF244" i="1"/>
  <c r="N244" i="1"/>
  <c r="V243" i="1"/>
  <c r="T243" i="1"/>
  <c r="U243" i="1"/>
  <c r="W243" i="1"/>
  <c r="X243" i="1"/>
  <c r="Y243" i="1"/>
  <c r="Z243" i="1"/>
  <c r="AA243" i="1"/>
  <c r="AB243" i="1"/>
  <c r="AC243" i="1"/>
  <c r="AD243" i="1"/>
  <c r="AE243" i="1"/>
  <c r="AF243" i="1"/>
  <c r="N243" i="1"/>
  <c r="V242" i="1"/>
  <c r="T242" i="1"/>
  <c r="U242" i="1"/>
  <c r="W242" i="1"/>
  <c r="X242" i="1"/>
  <c r="Y242" i="1"/>
  <c r="Z242" i="1"/>
  <c r="AA242" i="1"/>
  <c r="AB242" i="1"/>
  <c r="AC242" i="1"/>
  <c r="AD242" i="1"/>
  <c r="AE242" i="1"/>
  <c r="AF242" i="1"/>
  <c r="N242" i="1"/>
  <c r="V241" i="1"/>
  <c r="T241" i="1"/>
  <c r="U241" i="1"/>
  <c r="W241" i="1"/>
  <c r="X241" i="1"/>
  <c r="Y241" i="1"/>
  <c r="Z241" i="1"/>
  <c r="AA241" i="1"/>
  <c r="AB241" i="1"/>
  <c r="AC241" i="1"/>
  <c r="AD241" i="1"/>
  <c r="AE241" i="1"/>
  <c r="AF241" i="1"/>
  <c r="N241" i="1"/>
  <c r="V240" i="1"/>
  <c r="T240" i="1"/>
  <c r="U240" i="1"/>
  <c r="W240" i="1"/>
  <c r="X240" i="1"/>
  <c r="Y240" i="1"/>
  <c r="Z240" i="1"/>
  <c r="AA240" i="1"/>
  <c r="AB240" i="1"/>
  <c r="AC240" i="1"/>
  <c r="AD240" i="1"/>
  <c r="AE240" i="1"/>
  <c r="AF240" i="1"/>
  <c r="N240" i="1"/>
  <c r="V239" i="1"/>
  <c r="T239" i="1"/>
  <c r="U239" i="1"/>
  <c r="W239" i="1"/>
  <c r="X239" i="1"/>
  <c r="Y239" i="1"/>
  <c r="Z239" i="1"/>
  <c r="AA239" i="1"/>
  <c r="AB239" i="1"/>
  <c r="AC239" i="1"/>
  <c r="AD239" i="1"/>
  <c r="AE239" i="1"/>
  <c r="AF239" i="1"/>
  <c r="AG239" i="1"/>
  <c r="AQ239" i="1"/>
  <c r="N239" i="1"/>
  <c r="V238" i="1"/>
  <c r="T238" i="1"/>
  <c r="U238" i="1"/>
  <c r="W238" i="1"/>
  <c r="X238" i="1"/>
  <c r="Y238" i="1"/>
  <c r="Z238" i="1"/>
  <c r="AA238" i="1"/>
  <c r="AB238" i="1"/>
  <c r="AC238" i="1"/>
  <c r="AD238" i="1"/>
  <c r="AE238" i="1"/>
  <c r="AF238" i="1"/>
  <c r="N238" i="1"/>
  <c r="V237" i="1"/>
  <c r="AK237" i="1" s="1"/>
  <c r="T237" i="1"/>
  <c r="U237" i="1"/>
  <c r="AJ237" i="1" s="1"/>
  <c r="W237" i="1"/>
  <c r="X237" i="1"/>
  <c r="Y237" i="1"/>
  <c r="Z237" i="1"/>
  <c r="AA237" i="1"/>
  <c r="AB237" i="1"/>
  <c r="AC237" i="1"/>
  <c r="AD237" i="1"/>
  <c r="AS237" i="1" s="1"/>
  <c r="AE237" i="1"/>
  <c r="AT237" i="1" s="1"/>
  <c r="AF237" i="1"/>
  <c r="AG237" i="1"/>
  <c r="AQ237" i="1" s="1"/>
  <c r="AM237" i="1"/>
  <c r="N237" i="1"/>
  <c r="V236" i="1"/>
  <c r="T236" i="1"/>
  <c r="U236" i="1"/>
  <c r="W236" i="1"/>
  <c r="X236" i="1"/>
  <c r="Y236" i="1"/>
  <c r="Z236" i="1"/>
  <c r="AA236" i="1"/>
  <c r="AB236" i="1"/>
  <c r="AC236" i="1"/>
  <c r="AD236" i="1"/>
  <c r="AE236" i="1"/>
  <c r="AF236" i="1"/>
  <c r="N236" i="1"/>
  <c r="V235" i="1"/>
  <c r="T235" i="1"/>
  <c r="U235" i="1"/>
  <c r="W235" i="1"/>
  <c r="X235" i="1"/>
  <c r="Y235" i="1"/>
  <c r="Z235" i="1"/>
  <c r="AA235" i="1"/>
  <c r="AB235" i="1"/>
  <c r="AC235" i="1"/>
  <c r="AD235" i="1"/>
  <c r="AE235" i="1"/>
  <c r="AF235" i="1"/>
  <c r="N235" i="1"/>
  <c r="V234" i="1"/>
  <c r="T234" i="1"/>
  <c r="U234" i="1"/>
  <c r="W234" i="1"/>
  <c r="X234" i="1"/>
  <c r="Y234" i="1"/>
  <c r="Z234" i="1"/>
  <c r="AA234" i="1"/>
  <c r="AB234" i="1"/>
  <c r="AC234" i="1"/>
  <c r="AD234" i="1"/>
  <c r="AE234" i="1"/>
  <c r="AF234" i="1"/>
  <c r="AG234" i="1"/>
  <c r="N234" i="1"/>
  <c r="V233" i="1"/>
  <c r="T233" i="1"/>
  <c r="U233" i="1"/>
  <c r="W233" i="1"/>
  <c r="X233" i="1"/>
  <c r="Y233" i="1"/>
  <c r="Z233" i="1"/>
  <c r="AA233" i="1"/>
  <c r="AB233" i="1"/>
  <c r="AC233" i="1"/>
  <c r="AD233" i="1"/>
  <c r="AE233" i="1"/>
  <c r="AF233" i="1"/>
  <c r="N233" i="1"/>
  <c r="V232" i="1"/>
  <c r="T232" i="1"/>
  <c r="AG232" i="1" s="1"/>
  <c r="U232" i="1"/>
  <c r="W232" i="1"/>
  <c r="X232" i="1"/>
  <c r="Y232" i="1"/>
  <c r="Z232" i="1"/>
  <c r="AA232" i="1"/>
  <c r="AB232" i="1"/>
  <c r="AC232" i="1"/>
  <c r="AR232" i="1" s="1"/>
  <c r="AD232" i="1"/>
  <c r="AE232" i="1"/>
  <c r="AF232" i="1"/>
  <c r="N232" i="1"/>
  <c r="V231" i="1"/>
  <c r="T231" i="1"/>
  <c r="U231" i="1"/>
  <c r="W231" i="1"/>
  <c r="X231" i="1"/>
  <c r="Y231" i="1"/>
  <c r="Z231" i="1"/>
  <c r="AA231" i="1"/>
  <c r="AB231" i="1"/>
  <c r="AC231" i="1"/>
  <c r="AD231" i="1"/>
  <c r="AE231" i="1"/>
  <c r="AF231" i="1"/>
  <c r="N231" i="1"/>
  <c r="V230" i="1"/>
  <c r="T230" i="1"/>
  <c r="U230" i="1"/>
  <c r="W230" i="1"/>
  <c r="X230" i="1"/>
  <c r="Y230" i="1"/>
  <c r="Z230" i="1"/>
  <c r="AA230" i="1"/>
  <c r="AB230" i="1"/>
  <c r="AC230" i="1"/>
  <c r="AD230" i="1"/>
  <c r="AE230" i="1"/>
  <c r="AF230" i="1"/>
  <c r="N230" i="1"/>
  <c r="V229" i="1"/>
  <c r="T229" i="1"/>
  <c r="U229" i="1"/>
  <c r="W229" i="1"/>
  <c r="X229" i="1"/>
  <c r="AG229" i="1" s="1"/>
  <c r="Y229" i="1"/>
  <c r="Z229" i="1"/>
  <c r="AA229" i="1"/>
  <c r="AB229" i="1"/>
  <c r="AC229" i="1"/>
  <c r="AD229" i="1"/>
  <c r="AE229" i="1"/>
  <c r="AF229" i="1"/>
  <c r="N229" i="1"/>
  <c r="V228" i="1"/>
  <c r="T228" i="1"/>
  <c r="U228" i="1"/>
  <c r="W228" i="1"/>
  <c r="X228" i="1"/>
  <c r="Y228" i="1"/>
  <c r="Z228" i="1"/>
  <c r="AA228" i="1"/>
  <c r="AB228" i="1"/>
  <c r="AC228" i="1"/>
  <c r="AD228" i="1"/>
  <c r="AE228" i="1"/>
  <c r="AF228" i="1"/>
  <c r="N228" i="1"/>
  <c r="V227" i="1"/>
  <c r="T227" i="1"/>
  <c r="U227" i="1"/>
  <c r="W227" i="1"/>
  <c r="X227" i="1"/>
  <c r="Y227" i="1"/>
  <c r="Z227" i="1"/>
  <c r="AA227" i="1"/>
  <c r="AB227" i="1"/>
  <c r="AC227" i="1"/>
  <c r="AD227" i="1"/>
  <c r="AE227" i="1"/>
  <c r="AF227" i="1"/>
  <c r="N227" i="1"/>
  <c r="V226" i="1"/>
  <c r="T226" i="1"/>
  <c r="U226" i="1"/>
  <c r="W226" i="1"/>
  <c r="X226" i="1"/>
  <c r="Y226" i="1"/>
  <c r="Z226" i="1"/>
  <c r="AA226" i="1"/>
  <c r="AB226" i="1"/>
  <c r="AC226" i="1"/>
  <c r="AD226" i="1"/>
  <c r="AE226" i="1"/>
  <c r="AF226" i="1"/>
  <c r="N226" i="1"/>
  <c r="V225" i="1"/>
  <c r="T225" i="1"/>
  <c r="U225" i="1"/>
  <c r="W225" i="1"/>
  <c r="X225" i="1"/>
  <c r="Y225" i="1"/>
  <c r="Z225" i="1"/>
  <c r="AA225" i="1"/>
  <c r="AB225" i="1"/>
  <c r="AC225" i="1"/>
  <c r="AD225" i="1"/>
  <c r="AE225" i="1"/>
  <c r="AF225" i="1"/>
  <c r="N225" i="1"/>
  <c r="V224" i="1"/>
  <c r="T224" i="1"/>
  <c r="U224" i="1"/>
  <c r="W224" i="1"/>
  <c r="X224" i="1"/>
  <c r="Y224" i="1"/>
  <c r="Z224" i="1"/>
  <c r="AA224" i="1"/>
  <c r="AB224" i="1"/>
  <c r="AC224" i="1"/>
  <c r="AD224" i="1"/>
  <c r="AE224" i="1"/>
  <c r="AF224" i="1"/>
  <c r="N224" i="1"/>
  <c r="V223" i="1"/>
  <c r="T223" i="1"/>
  <c r="U223" i="1"/>
  <c r="W223" i="1"/>
  <c r="X223" i="1"/>
  <c r="Y223" i="1"/>
  <c r="Z223" i="1"/>
  <c r="AA223" i="1"/>
  <c r="AB223" i="1"/>
  <c r="AC223" i="1"/>
  <c r="AD223" i="1"/>
  <c r="AE223" i="1"/>
  <c r="AF223" i="1"/>
  <c r="N223" i="1"/>
  <c r="V222" i="1"/>
  <c r="T222" i="1"/>
  <c r="U222" i="1"/>
  <c r="W222" i="1"/>
  <c r="X222" i="1"/>
  <c r="Y222" i="1"/>
  <c r="Z222" i="1"/>
  <c r="AA222" i="1"/>
  <c r="AB222" i="1"/>
  <c r="AC222" i="1"/>
  <c r="AD222" i="1"/>
  <c r="AE222" i="1"/>
  <c r="AF222" i="1"/>
  <c r="N222" i="1"/>
  <c r="V221" i="1"/>
  <c r="T221" i="1"/>
  <c r="U221" i="1"/>
  <c r="W221" i="1"/>
  <c r="X221" i="1"/>
  <c r="Y221" i="1"/>
  <c r="Z221" i="1"/>
  <c r="AA221" i="1"/>
  <c r="AB221" i="1"/>
  <c r="AC221" i="1"/>
  <c r="AD221" i="1"/>
  <c r="AE221" i="1"/>
  <c r="AF221" i="1"/>
  <c r="AG221" i="1"/>
  <c r="AM221" i="1"/>
  <c r="AQ221" i="1"/>
  <c r="N221" i="1"/>
  <c r="V220" i="1"/>
  <c r="T220" i="1"/>
  <c r="U220" i="1"/>
  <c r="W220" i="1"/>
  <c r="X220" i="1"/>
  <c r="Y220" i="1"/>
  <c r="Z220" i="1"/>
  <c r="AA220" i="1"/>
  <c r="AB220" i="1"/>
  <c r="AC220" i="1"/>
  <c r="AD220" i="1"/>
  <c r="AE220" i="1"/>
  <c r="AF220" i="1"/>
  <c r="N220" i="1"/>
  <c r="V219" i="1"/>
  <c r="T219" i="1"/>
  <c r="U219" i="1"/>
  <c r="W219" i="1"/>
  <c r="X219" i="1"/>
  <c r="Y219" i="1"/>
  <c r="Z219" i="1"/>
  <c r="AA219" i="1"/>
  <c r="AB219" i="1"/>
  <c r="AC219" i="1"/>
  <c r="AD219" i="1"/>
  <c r="AE219" i="1"/>
  <c r="AF219" i="1"/>
  <c r="N219" i="1"/>
  <c r="V218" i="1"/>
  <c r="T218" i="1"/>
  <c r="AI218" i="1" s="1"/>
  <c r="U218" i="1"/>
  <c r="AJ218" i="1" s="1"/>
  <c r="W218" i="1"/>
  <c r="X218" i="1"/>
  <c r="Y218" i="1"/>
  <c r="Z218" i="1"/>
  <c r="AA218" i="1"/>
  <c r="AB218" i="1"/>
  <c r="AC218" i="1"/>
  <c r="AR218" i="1" s="1"/>
  <c r="AD218" i="1"/>
  <c r="AS218" i="1" s="1"/>
  <c r="AE218" i="1"/>
  <c r="AF218" i="1"/>
  <c r="AG218" i="1"/>
  <c r="AK218" i="1" s="1"/>
  <c r="AN218" i="1"/>
  <c r="N218" i="1"/>
  <c r="V217" i="1"/>
  <c r="T217" i="1"/>
  <c r="U217" i="1"/>
  <c r="W217" i="1"/>
  <c r="X217" i="1"/>
  <c r="Y217" i="1"/>
  <c r="Z217" i="1"/>
  <c r="AA217" i="1"/>
  <c r="AB217" i="1"/>
  <c r="AC217" i="1"/>
  <c r="AD217" i="1"/>
  <c r="AE217" i="1"/>
  <c r="AF217" i="1"/>
  <c r="N217" i="1"/>
  <c r="V216" i="1"/>
  <c r="T216" i="1"/>
  <c r="U216" i="1"/>
  <c r="W216" i="1"/>
  <c r="X216" i="1"/>
  <c r="Y216" i="1"/>
  <c r="Z216" i="1"/>
  <c r="AA216" i="1"/>
  <c r="AB216" i="1"/>
  <c r="AC216" i="1"/>
  <c r="AD216" i="1"/>
  <c r="AE216" i="1"/>
  <c r="AF216" i="1"/>
  <c r="N216" i="1"/>
  <c r="V215" i="1"/>
  <c r="T215" i="1"/>
  <c r="U215" i="1"/>
  <c r="W215" i="1"/>
  <c r="X215" i="1"/>
  <c r="Y215" i="1"/>
  <c r="Z215" i="1"/>
  <c r="AA215" i="1"/>
  <c r="AB215" i="1"/>
  <c r="AC215" i="1"/>
  <c r="AD215" i="1"/>
  <c r="AE215" i="1"/>
  <c r="AF215" i="1"/>
  <c r="N215" i="1"/>
  <c r="V214" i="1"/>
  <c r="T214" i="1"/>
  <c r="U214" i="1"/>
  <c r="W214" i="1"/>
  <c r="X214" i="1"/>
  <c r="Y214" i="1"/>
  <c r="Z214" i="1"/>
  <c r="AA214" i="1"/>
  <c r="AB214" i="1"/>
  <c r="AC214" i="1"/>
  <c r="AD214" i="1"/>
  <c r="AE214" i="1"/>
  <c r="AF214" i="1"/>
  <c r="N214" i="1"/>
  <c r="V208" i="1"/>
  <c r="AK208" i="1" s="1"/>
  <c r="T208" i="1"/>
  <c r="U208" i="1"/>
  <c r="W208" i="1"/>
  <c r="X208" i="1"/>
  <c r="AG208" i="1" s="1"/>
  <c r="Y208" i="1"/>
  <c r="Z208" i="1"/>
  <c r="AA208" i="1"/>
  <c r="AB208" i="1"/>
  <c r="AC208" i="1"/>
  <c r="AD208" i="1"/>
  <c r="AE208" i="1"/>
  <c r="AF208" i="1"/>
  <c r="N208" i="1"/>
  <c r="V207" i="1"/>
  <c r="T207" i="1"/>
  <c r="U207" i="1"/>
  <c r="W207" i="1"/>
  <c r="X207" i="1"/>
  <c r="Y207" i="1"/>
  <c r="Z207" i="1"/>
  <c r="AA207" i="1"/>
  <c r="AB207" i="1"/>
  <c r="AC207" i="1"/>
  <c r="AD207" i="1"/>
  <c r="AE207" i="1"/>
  <c r="AF207" i="1"/>
  <c r="N207" i="1"/>
  <c r="V206" i="1"/>
  <c r="T206" i="1"/>
  <c r="AG206" i="1" s="1"/>
  <c r="U206" i="1"/>
  <c r="W206" i="1"/>
  <c r="X206" i="1"/>
  <c r="Y206" i="1"/>
  <c r="Z206" i="1"/>
  <c r="AA206" i="1"/>
  <c r="AB206" i="1"/>
  <c r="AC206" i="1"/>
  <c r="AR206" i="1" s="1"/>
  <c r="AD206" i="1"/>
  <c r="AE206" i="1"/>
  <c r="AF206" i="1"/>
  <c r="AP206" i="1"/>
  <c r="AL206" i="1"/>
  <c r="N206" i="1"/>
  <c r="V205" i="1"/>
  <c r="T205" i="1"/>
  <c r="U205" i="1"/>
  <c r="W205" i="1"/>
  <c r="X205" i="1"/>
  <c r="Y205" i="1"/>
  <c r="Z205" i="1"/>
  <c r="AA205" i="1"/>
  <c r="AB205" i="1"/>
  <c r="AC205" i="1"/>
  <c r="AD205" i="1"/>
  <c r="AE205" i="1"/>
  <c r="AF205" i="1"/>
  <c r="N205" i="1"/>
  <c r="V204" i="1"/>
  <c r="T204" i="1"/>
  <c r="U204" i="1"/>
  <c r="W204" i="1"/>
  <c r="X204" i="1"/>
  <c r="Y204" i="1"/>
  <c r="Z204" i="1"/>
  <c r="AA204" i="1"/>
  <c r="AB204" i="1"/>
  <c r="AC204" i="1"/>
  <c r="AD204" i="1"/>
  <c r="AE204" i="1"/>
  <c r="AF204" i="1"/>
  <c r="N204" i="1"/>
  <c r="V203" i="1"/>
  <c r="T203" i="1"/>
  <c r="U203" i="1"/>
  <c r="W203" i="1"/>
  <c r="X203" i="1"/>
  <c r="Y203" i="1"/>
  <c r="Z203" i="1"/>
  <c r="AA203" i="1"/>
  <c r="AB203" i="1"/>
  <c r="AC203" i="1"/>
  <c r="AD203" i="1"/>
  <c r="AE203" i="1"/>
  <c r="AF203" i="1"/>
  <c r="N203" i="1"/>
  <c r="V177" i="1"/>
  <c r="T177" i="1"/>
  <c r="U177" i="1"/>
  <c r="W177" i="1"/>
  <c r="X177" i="1"/>
  <c r="Y177" i="1"/>
  <c r="Z177" i="1"/>
  <c r="AA177" i="1"/>
  <c r="AB177" i="1"/>
  <c r="AC177" i="1"/>
  <c r="AD177" i="1"/>
  <c r="AE177" i="1"/>
  <c r="AF177" i="1"/>
  <c r="N177" i="1"/>
  <c r="V176" i="1"/>
  <c r="T176" i="1"/>
  <c r="U176" i="1"/>
  <c r="W176" i="1"/>
  <c r="X176" i="1"/>
  <c r="Y176" i="1"/>
  <c r="Z176" i="1"/>
  <c r="AA176" i="1"/>
  <c r="AB176" i="1"/>
  <c r="AC176" i="1"/>
  <c r="AD176" i="1"/>
  <c r="AE176" i="1"/>
  <c r="AF176" i="1"/>
  <c r="N176" i="1"/>
  <c r="V175" i="1"/>
  <c r="T175" i="1"/>
  <c r="U175" i="1"/>
  <c r="W175" i="1"/>
  <c r="X175" i="1"/>
  <c r="Y175" i="1"/>
  <c r="Z175" i="1"/>
  <c r="AA175" i="1"/>
  <c r="AB175" i="1"/>
  <c r="AC175" i="1"/>
  <c r="AD175" i="1"/>
  <c r="AE175" i="1"/>
  <c r="AF175" i="1"/>
  <c r="N175" i="1"/>
  <c r="V174" i="1"/>
  <c r="T174" i="1"/>
  <c r="U174" i="1"/>
  <c r="W174" i="1"/>
  <c r="X174" i="1"/>
  <c r="Y174" i="1"/>
  <c r="Z174" i="1"/>
  <c r="AA174" i="1"/>
  <c r="AB174" i="1"/>
  <c r="AC174" i="1"/>
  <c r="AD174" i="1"/>
  <c r="AE174" i="1"/>
  <c r="AF174" i="1"/>
  <c r="N174" i="1"/>
  <c r="V173" i="1"/>
  <c r="T173" i="1"/>
  <c r="U173" i="1"/>
  <c r="W173" i="1"/>
  <c r="X173" i="1"/>
  <c r="Y173" i="1"/>
  <c r="Z173" i="1"/>
  <c r="AA173" i="1"/>
  <c r="AB173" i="1"/>
  <c r="AC173" i="1"/>
  <c r="AD173" i="1"/>
  <c r="AE173" i="1"/>
  <c r="AF173" i="1"/>
  <c r="N173" i="1"/>
  <c r="V172" i="1"/>
  <c r="T172" i="1"/>
  <c r="U172" i="1"/>
  <c r="W172" i="1"/>
  <c r="X172" i="1"/>
  <c r="Y172" i="1"/>
  <c r="Z172" i="1"/>
  <c r="AA172" i="1"/>
  <c r="AB172" i="1"/>
  <c r="AC172" i="1"/>
  <c r="AD172" i="1"/>
  <c r="AE172" i="1"/>
  <c r="AF172" i="1"/>
  <c r="N172" i="1"/>
  <c r="V171" i="1"/>
  <c r="T171" i="1"/>
  <c r="U171" i="1"/>
  <c r="W171" i="1"/>
  <c r="X171" i="1"/>
  <c r="Y171" i="1"/>
  <c r="Z171" i="1"/>
  <c r="AA171" i="1"/>
  <c r="AB171" i="1"/>
  <c r="AC171" i="1"/>
  <c r="AD171" i="1"/>
  <c r="AE171" i="1"/>
  <c r="AF171" i="1"/>
  <c r="N171" i="1"/>
  <c r="V170" i="1"/>
  <c r="T170" i="1"/>
  <c r="AG170" i="1" s="1"/>
  <c r="U170" i="1"/>
  <c r="W170" i="1"/>
  <c r="X170" i="1"/>
  <c r="Y170" i="1"/>
  <c r="Z170" i="1"/>
  <c r="AA170" i="1"/>
  <c r="AB170" i="1"/>
  <c r="AC170" i="1"/>
  <c r="AR170" i="1" s="1"/>
  <c r="AD170" i="1"/>
  <c r="AE170" i="1"/>
  <c r="AF170" i="1"/>
  <c r="N170" i="1"/>
  <c r="V169" i="1"/>
  <c r="T169" i="1"/>
  <c r="U169" i="1"/>
  <c r="W169" i="1"/>
  <c r="X169" i="1"/>
  <c r="Y169" i="1"/>
  <c r="Z169" i="1"/>
  <c r="AA169" i="1"/>
  <c r="AB169" i="1"/>
  <c r="AC169" i="1"/>
  <c r="AD169" i="1"/>
  <c r="AE169" i="1"/>
  <c r="AF169" i="1"/>
  <c r="N169" i="1"/>
  <c r="V168" i="1"/>
  <c r="T168" i="1"/>
  <c r="U168" i="1"/>
  <c r="W168" i="1"/>
  <c r="X168" i="1"/>
  <c r="Y168" i="1"/>
  <c r="Z168" i="1"/>
  <c r="AA168" i="1"/>
  <c r="AB168" i="1"/>
  <c r="AC168" i="1"/>
  <c r="AD168" i="1"/>
  <c r="AE168" i="1"/>
  <c r="AF168" i="1"/>
  <c r="N168" i="1"/>
  <c r="V167" i="1"/>
  <c r="T167" i="1"/>
  <c r="U167" i="1"/>
  <c r="W167" i="1"/>
  <c r="X167" i="1"/>
  <c r="Y167" i="1"/>
  <c r="Z167" i="1"/>
  <c r="AA167" i="1"/>
  <c r="AB167" i="1"/>
  <c r="AC167" i="1"/>
  <c r="AD167" i="1"/>
  <c r="AE167" i="1"/>
  <c r="AF167" i="1"/>
  <c r="AG167" i="1"/>
  <c r="AL167" i="1"/>
  <c r="N167" i="1"/>
  <c r="V166" i="1"/>
  <c r="T166" i="1"/>
  <c r="U166" i="1"/>
  <c r="W166" i="1"/>
  <c r="X166" i="1"/>
  <c r="Y166" i="1"/>
  <c r="Z166" i="1"/>
  <c r="AA166" i="1"/>
  <c r="AB166" i="1"/>
  <c r="AC166" i="1"/>
  <c r="AD166" i="1"/>
  <c r="AE166" i="1"/>
  <c r="AF166" i="1"/>
  <c r="N166" i="1"/>
  <c r="V165" i="1"/>
  <c r="T165" i="1"/>
  <c r="U165" i="1"/>
  <c r="W165" i="1"/>
  <c r="X165" i="1"/>
  <c r="Y165" i="1"/>
  <c r="Z165" i="1"/>
  <c r="AA165" i="1"/>
  <c r="AB165" i="1"/>
  <c r="AC165" i="1"/>
  <c r="AD165" i="1"/>
  <c r="AE165" i="1"/>
  <c r="AF165" i="1"/>
  <c r="N165" i="1"/>
  <c r="V164" i="1"/>
  <c r="T164" i="1"/>
  <c r="U164" i="1"/>
  <c r="W164" i="1"/>
  <c r="X164" i="1"/>
  <c r="Y164" i="1"/>
  <c r="Z164" i="1"/>
  <c r="AA164" i="1"/>
  <c r="AB164" i="1"/>
  <c r="AC164" i="1"/>
  <c r="AD164" i="1"/>
  <c r="AE164" i="1"/>
  <c r="AF164" i="1"/>
  <c r="N164" i="1"/>
  <c r="V163" i="1"/>
  <c r="T163" i="1"/>
  <c r="U163" i="1"/>
  <c r="W163" i="1"/>
  <c r="X163" i="1"/>
  <c r="Y163" i="1"/>
  <c r="Z163" i="1"/>
  <c r="AA163" i="1"/>
  <c r="AB163" i="1"/>
  <c r="AC163" i="1"/>
  <c r="AD163" i="1"/>
  <c r="AE163" i="1"/>
  <c r="AF163" i="1"/>
  <c r="N163" i="1"/>
  <c r="V162" i="1"/>
  <c r="T162" i="1"/>
  <c r="U162" i="1"/>
  <c r="W162" i="1"/>
  <c r="X162" i="1"/>
  <c r="Y162" i="1"/>
  <c r="Z162" i="1"/>
  <c r="AA162" i="1"/>
  <c r="AB162" i="1"/>
  <c r="AC162" i="1"/>
  <c r="AD162" i="1"/>
  <c r="AE162" i="1"/>
  <c r="AF162" i="1"/>
  <c r="N162" i="1"/>
  <c r="V161" i="1"/>
  <c r="T161" i="1"/>
  <c r="U161" i="1"/>
  <c r="W161" i="1"/>
  <c r="X161" i="1"/>
  <c r="Y161" i="1"/>
  <c r="Z161" i="1"/>
  <c r="AA161" i="1"/>
  <c r="AB161" i="1"/>
  <c r="AC161" i="1"/>
  <c r="AD161" i="1"/>
  <c r="AE161" i="1"/>
  <c r="AF161" i="1"/>
  <c r="N161" i="1"/>
  <c r="V160" i="1"/>
  <c r="T160" i="1"/>
  <c r="U160" i="1"/>
  <c r="W160" i="1"/>
  <c r="X160" i="1"/>
  <c r="Y160" i="1"/>
  <c r="Z160" i="1"/>
  <c r="AA160" i="1"/>
  <c r="AB160" i="1"/>
  <c r="AC160" i="1"/>
  <c r="AD160" i="1"/>
  <c r="AE160" i="1"/>
  <c r="AF160" i="1"/>
  <c r="N160" i="1"/>
  <c r="V159" i="1"/>
  <c r="AK159" i="1" s="1"/>
  <c r="T159" i="1"/>
  <c r="U159" i="1"/>
  <c r="W159" i="1"/>
  <c r="AG159" i="1" s="1"/>
  <c r="AQ159" i="1" s="1"/>
  <c r="X159" i="1"/>
  <c r="Y159" i="1"/>
  <c r="Z159" i="1"/>
  <c r="AA159" i="1"/>
  <c r="AB159" i="1"/>
  <c r="AC159" i="1"/>
  <c r="AD159" i="1"/>
  <c r="AE159" i="1"/>
  <c r="AF159" i="1"/>
  <c r="N159" i="1"/>
  <c r="V158" i="1"/>
  <c r="T158" i="1"/>
  <c r="U158" i="1"/>
  <c r="W158" i="1"/>
  <c r="X158" i="1"/>
  <c r="Y158" i="1"/>
  <c r="Z158" i="1"/>
  <c r="AA158" i="1"/>
  <c r="AB158" i="1"/>
  <c r="AC158" i="1"/>
  <c r="AD158" i="1"/>
  <c r="AE158" i="1"/>
  <c r="AF158" i="1"/>
  <c r="N158" i="1"/>
  <c r="V157" i="1"/>
  <c r="T157" i="1"/>
  <c r="U157" i="1"/>
  <c r="W157" i="1"/>
  <c r="X157" i="1"/>
  <c r="Y157" i="1"/>
  <c r="Z157" i="1"/>
  <c r="AA157" i="1"/>
  <c r="AB157" i="1"/>
  <c r="AC157" i="1"/>
  <c r="AD157" i="1"/>
  <c r="AE157" i="1"/>
  <c r="AF157" i="1"/>
  <c r="N157" i="1"/>
  <c r="V156" i="1"/>
  <c r="T156" i="1"/>
  <c r="U156" i="1"/>
  <c r="W156" i="1"/>
  <c r="X156" i="1"/>
  <c r="Y156" i="1"/>
  <c r="Z156" i="1"/>
  <c r="AA156" i="1"/>
  <c r="AB156" i="1"/>
  <c r="AC156" i="1"/>
  <c r="AD156" i="1"/>
  <c r="AE156" i="1"/>
  <c r="AF156" i="1"/>
  <c r="N156" i="1"/>
  <c r="V155" i="1"/>
  <c r="T155" i="1"/>
  <c r="U155" i="1"/>
  <c r="W155" i="1"/>
  <c r="X155" i="1"/>
  <c r="Y155" i="1"/>
  <c r="Z155" i="1"/>
  <c r="AA155" i="1"/>
  <c r="AB155" i="1"/>
  <c r="AC155" i="1"/>
  <c r="AD155" i="1"/>
  <c r="AE155" i="1"/>
  <c r="AF155" i="1"/>
  <c r="N155" i="1"/>
  <c r="V154" i="1"/>
  <c r="T154" i="1"/>
  <c r="U154" i="1"/>
  <c r="W154" i="1"/>
  <c r="X154" i="1"/>
  <c r="Y154" i="1"/>
  <c r="Z154" i="1"/>
  <c r="AA154" i="1"/>
  <c r="AB154" i="1"/>
  <c r="AC154" i="1"/>
  <c r="AD154" i="1"/>
  <c r="AE154" i="1"/>
  <c r="AF154" i="1"/>
  <c r="N154" i="1"/>
  <c r="V153" i="1"/>
  <c r="T153" i="1"/>
  <c r="U153" i="1"/>
  <c r="W153" i="1"/>
  <c r="X153" i="1"/>
  <c r="Y153" i="1"/>
  <c r="Z153" i="1"/>
  <c r="AA153" i="1"/>
  <c r="AB153" i="1"/>
  <c r="AC153" i="1"/>
  <c r="AD153" i="1"/>
  <c r="AE153" i="1"/>
  <c r="AF153" i="1"/>
  <c r="N153" i="1"/>
  <c r="V152" i="1"/>
  <c r="T152" i="1"/>
  <c r="U152" i="1"/>
  <c r="W152" i="1"/>
  <c r="X152" i="1"/>
  <c r="Y152" i="1"/>
  <c r="Z152" i="1"/>
  <c r="AA152" i="1"/>
  <c r="AB152" i="1"/>
  <c r="AC152" i="1"/>
  <c r="AD152" i="1"/>
  <c r="AE152" i="1"/>
  <c r="AF152" i="1"/>
  <c r="N152" i="1"/>
  <c r="V151" i="1"/>
  <c r="T151" i="1"/>
  <c r="U151" i="1"/>
  <c r="W151" i="1"/>
  <c r="X151" i="1"/>
  <c r="Y151" i="1"/>
  <c r="Z151" i="1"/>
  <c r="AA151" i="1"/>
  <c r="AB151" i="1"/>
  <c r="AC151" i="1"/>
  <c r="AD151" i="1"/>
  <c r="AE151" i="1"/>
  <c r="AF151" i="1"/>
  <c r="N151" i="1"/>
  <c r="V150" i="1"/>
  <c r="T150" i="1"/>
  <c r="U150" i="1"/>
  <c r="W150" i="1"/>
  <c r="X150" i="1"/>
  <c r="Y150" i="1"/>
  <c r="Z150" i="1"/>
  <c r="AA150" i="1"/>
  <c r="AB150" i="1"/>
  <c r="AC150" i="1"/>
  <c r="AD150" i="1"/>
  <c r="AE150" i="1"/>
  <c r="AF150" i="1"/>
  <c r="N150" i="1"/>
  <c r="V149" i="1"/>
  <c r="T149" i="1"/>
  <c r="U149" i="1"/>
  <c r="W149" i="1"/>
  <c r="X149" i="1"/>
  <c r="Y149" i="1"/>
  <c r="Z149" i="1"/>
  <c r="AA149" i="1"/>
  <c r="AB149" i="1"/>
  <c r="AC149" i="1"/>
  <c r="AD149" i="1"/>
  <c r="AE149" i="1"/>
  <c r="AF149" i="1"/>
  <c r="N149" i="1"/>
  <c r="V148" i="1"/>
  <c r="T148" i="1"/>
  <c r="U148" i="1"/>
  <c r="W148" i="1"/>
  <c r="X148" i="1"/>
  <c r="Y148" i="1"/>
  <c r="Z148" i="1"/>
  <c r="AA148" i="1"/>
  <c r="AB148" i="1"/>
  <c r="AC148" i="1"/>
  <c r="AD148" i="1"/>
  <c r="AE148" i="1"/>
  <c r="AF148" i="1"/>
  <c r="N148" i="1"/>
  <c r="V147" i="1"/>
  <c r="T147" i="1"/>
  <c r="U147" i="1"/>
  <c r="W147" i="1"/>
  <c r="X147" i="1"/>
  <c r="Y147" i="1"/>
  <c r="Z147" i="1"/>
  <c r="AA147" i="1"/>
  <c r="AB147" i="1"/>
  <c r="AC147" i="1"/>
  <c r="AD147" i="1"/>
  <c r="AE147" i="1"/>
  <c r="AF147" i="1"/>
  <c r="N147" i="1"/>
  <c r="V146" i="1"/>
  <c r="T146" i="1"/>
  <c r="U146" i="1"/>
  <c r="W146" i="1"/>
  <c r="X146" i="1"/>
  <c r="Y146" i="1"/>
  <c r="Z146" i="1"/>
  <c r="AA146" i="1"/>
  <c r="AB146" i="1"/>
  <c r="AC146" i="1"/>
  <c r="AD146" i="1"/>
  <c r="AE146" i="1"/>
  <c r="AF146" i="1"/>
  <c r="N146" i="1"/>
  <c r="V145" i="1"/>
  <c r="T145" i="1"/>
  <c r="U145" i="1"/>
  <c r="W145" i="1"/>
  <c r="X145" i="1"/>
  <c r="Y145" i="1"/>
  <c r="Z145" i="1"/>
  <c r="AA145" i="1"/>
  <c r="AB145" i="1"/>
  <c r="AC145" i="1"/>
  <c r="AD145" i="1"/>
  <c r="AE145" i="1"/>
  <c r="AF145" i="1"/>
  <c r="N145" i="1"/>
  <c r="V144" i="1"/>
  <c r="T144" i="1"/>
  <c r="U144" i="1"/>
  <c r="W144" i="1"/>
  <c r="X144" i="1"/>
  <c r="Y144" i="1"/>
  <c r="Z144" i="1"/>
  <c r="AA144" i="1"/>
  <c r="AB144" i="1"/>
  <c r="AC144" i="1"/>
  <c r="AD144" i="1"/>
  <c r="AE144" i="1"/>
  <c r="AF144" i="1"/>
  <c r="N144" i="1"/>
  <c r="V143" i="1"/>
  <c r="T143" i="1"/>
  <c r="U143" i="1"/>
  <c r="AG143" i="1" s="1"/>
  <c r="AL143" i="1" s="1"/>
  <c r="W143" i="1"/>
  <c r="X143" i="1"/>
  <c r="Y143" i="1"/>
  <c r="Z143" i="1"/>
  <c r="AA143" i="1"/>
  <c r="AB143" i="1"/>
  <c r="AC143" i="1"/>
  <c r="AD143" i="1"/>
  <c r="AE143" i="1"/>
  <c r="AF143" i="1"/>
  <c r="AM143" i="1"/>
  <c r="N143" i="1"/>
  <c r="V142" i="1"/>
  <c r="T142" i="1"/>
  <c r="U142" i="1"/>
  <c r="W142" i="1"/>
  <c r="X142" i="1"/>
  <c r="Y142" i="1"/>
  <c r="Z142" i="1"/>
  <c r="AA142" i="1"/>
  <c r="AB142" i="1"/>
  <c r="AC142" i="1"/>
  <c r="AD142" i="1"/>
  <c r="AE142" i="1"/>
  <c r="AF142" i="1"/>
  <c r="N142" i="1"/>
  <c r="V141" i="1"/>
  <c r="T141" i="1"/>
  <c r="U141" i="1"/>
  <c r="W141" i="1"/>
  <c r="X141" i="1"/>
  <c r="Y141" i="1"/>
  <c r="Z141" i="1"/>
  <c r="AA141" i="1"/>
  <c r="AB141" i="1"/>
  <c r="AC141" i="1"/>
  <c r="AD141" i="1"/>
  <c r="AE141" i="1"/>
  <c r="AF141" i="1"/>
  <c r="AG141" i="1"/>
  <c r="N141" i="1"/>
  <c r="V140" i="1"/>
  <c r="T140" i="1"/>
  <c r="U140" i="1"/>
  <c r="W140" i="1"/>
  <c r="X140" i="1"/>
  <c r="Y140" i="1"/>
  <c r="Z140" i="1"/>
  <c r="AA140" i="1"/>
  <c r="AB140" i="1"/>
  <c r="AC140" i="1"/>
  <c r="AD140" i="1"/>
  <c r="AE140" i="1"/>
  <c r="AF140" i="1"/>
  <c r="N140" i="1"/>
  <c r="V139" i="1"/>
  <c r="T139" i="1"/>
  <c r="U139" i="1"/>
  <c r="W139" i="1"/>
  <c r="X139" i="1"/>
  <c r="Y139" i="1"/>
  <c r="Z139" i="1"/>
  <c r="AA139" i="1"/>
  <c r="AB139" i="1"/>
  <c r="AC139" i="1"/>
  <c r="AD139" i="1"/>
  <c r="AE139" i="1"/>
  <c r="AF139" i="1"/>
  <c r="N139" i="1"/>
  <c r="V138" i="1"/>
  <c r="T138" i="1"/>
  <c r="U138" i="1"/>
  <c r="W138" i="1"/>
  <c r="X138" i="1"/>
  <c r="Y138" i="1"/>
  <c r="Z138" i="1"/>
  <c r="AA138" i="1"/>
  <c r="AB138" i="1"/>
  <c r="AC138" i="1"/>
  <c r="AD138" i="1"/>
  <c r="AE138" i="1"/>
  <c r="AF138" i="1"/>
  <c r="N138" i="1"/>
  <c r="V137" i="1"/>
  <c r="T137" i="1"/>
  <c r="U137" i="1"/>
  <c r="W137" i="1"/>
  <c r="X137" i="1"/>
  <c r="Y137" i="1"/>
  <c r="Z137" i="1"/>
  <c r="AA137" i="1"/>
  <c r="AB137" i="1"/>
  <c r="AC137" i="1"/>
  <c r="AD137" i="1"/>
  <c r="AE137" i="1"/>
  <c r="AF137" i="1"/>
  <c r="N137" i="1"/>
  <c r="V136" i="1"/>
  <c r="T136" i="1"/>
  <c r="U136" i="1"/>
  <c r="W136" i="1"/>
  <c r="X136" i="1"/>
  <c r="Y136" i="1"/>
  <c r="Z136" i="1"/>
  <c r="AA136" i="1"/>
  <c r="AB136" i="1"/>
  <c r="AC136" i="1"/>
  <c r="AD136" i="1"/>
  <c r="AE136" i="1"/>
  <c r="AF136" i="1"/>
  <c r="N136" i="1"/>
  <c r="V135" i="1"/>
  <c r="T135" i="1"/>
  <c r="U135" i="1"/>
  <c r="W135" i="1"/>
  <c r="X135" i="1"/>
  <c r="Y135" i="1"/>
  <c r="Z135" i="1"/>
  <c r="AA135" i="1"/>
  <c r="AB135" i="1"/>
  <c r="AC135" i="1"/>
  <c r="AD135" i="1"/>
  <c r="AE135" i="1"/>
  <c r="AF135" i="1"/>
  <c r="N135" i="1"/>
  <c r="V134" i="1"/>
  <c r="T134" i="1"/>
  <c r="U134" i="1"/>
  <c r="W134" i="1"/>
  <c r="X134" i="1"/>
  <c r="Y134" i="1"/>
  <c r="Z134" i="1"/>
  <c r="AA134" i="1"/>
  <c r="AB134" i="1"/>
  <c r="AC134" i="1"/>
  <c r="AD134" i="1"/>
  <c r="AE134" i="1"/>
  <c r="AF134" i="1"/>
  <c r="N134" i="1"/>
  <c r="V133" i="1"/>
  <c r="T133" i="1"/>
  <c r="U133" i="1"/>
  <c r="W133" i="1"/>
  <c r="X133" i="1"/>
  <c r="Y133" i="1"/>
  <c r="Z133" i="1"/>
  <c r="AA133" i="1"/>
  <c r="AB133" i="1"/>
  <c r="AC133" i="1"/>
  <c r="AD133" i="1"/>
  <c r="AE133" i="1"/>
  <c r="AF133" i="1"/>
  <c r="AG133" i="1"/>
  <c r="AL133" i="1"/>
  <c r="AM133" i="1"/>
  <c r="N133" i="1"/>
  <c r="V132" i="1"/>
  <c r="T132" i="1"/>
  <c r="U132" i="1"/>
  <c r="W132" i="1"/>
  <c r="X132" i="1"/>
  <c r="Y132" i="1"/>
  <c r="Z132" i="1"/>
  <c r="AA132" i="1"/>
  <c r="AB132" i="1"/>
  <c r="AC132" i="1"/>
  <c r="AD132" i="1"/>
  <c r="AE132" i="1"/>
  <c r="AF132" i="1"/>
  <c r="N132" i="1"/>
  <c r="V131" i="1"/>
  <c r="T131" i="1"/>
  <c r="U131" i="1"/>
  <c r="W131" i="1"/>
  <c r="X131" i="1"/>
  <c r="Y131" i="1"/>
  <c r="Z131" i="1"/>
  <c r="AA131" i="1"/>
  <c r="AB131" i="1"/>
  <c r="AC131" i="1"/>
  <c r="AD131" i="1"/>
  <c r="AE131" i="1"/>
  <c r="AF131" i="1"/>
  <c r="N131" i="1"/>
  <c r="V130" i="1"/>
  <c r="T130" i="1"/>
  <c r="U130" i="1"/>
  <c r="W130" i="1"/>
  <c r="X130" i="1"/>
  <c r="Y130" i="1"/>
  <c r="Z130" i="1"/>
  <c r="AA130" i="1"/>
  <c r="AB130" i="1"/>
  <c r="AC130" i="1"/>
  <c r="AD130" i="1"/>
  <c r="AE130" i="1"/>
  <c r="AF130" i="1"/>
  <c r="N130" i="1"/>
  <c r="V129" i="1"/>
  <c r="T129" i="1"/>
  <c r="U129" i="1"/>
  <c r="W129" i="1"/>
  <c r="X129" i="1"/>
  <c r="Y129" i="1"/>
  <c r="Z129" i="1"/>
  <c r="AA129" i="1"/>
  <c r="AB129" i="1"/>
  <c r="AC129" i="1"/>
  <c r="AD129" i="1"/>
  <c r="AE129" i="1"/>
  <c r="AF129" i="1"/>
  <c r="N129" i="1"/>
  <c r="V128" i="1"/>
  <c r="T128" i="1"/>
  <c r="AG128" i="1" s="1"/>
  <c r="AS128" i="1" s="1"/>
  <c r="U128" i="1"/>
  <c r="W128" i="1"/>
  <c r="X128" i="1"/>
  <c r="Y128" i="1"/>
  <c r="Z128" i="1"/>
  <c r="AA128" i="1"/>
  <c r="AB128" i="1"/>
  <c r="AC128" i="1"/>
  <c r="AD128" i="1"/>
  <c r="AE128" i="1"/>
  <c r="AF128" i="1"/>
  <c r="N128" i="1"/>
  <c r="V127" i="1"/>
  <c r="T127" i="1"/>
  <c r="U127" i="1"/>
  <c r="AG127" i="1" s="1"/>
  <c r="W127" i="1"/>
  <c r="X127" i="1"/>
  <c r="Y127" i="1"/>
  <c r="Z127" i="1"/>
  <c r="AA127" i="1"/>
  <c r="AB127" i="1"/>
  <c r="AC127" i="1"/>
  <c r="AD127" i="1"/>
  <c r="AE127" i="1"/>
  <c r="AF127" i="1"/>
  <c r="N127" i="1"/>
  <c r="V126" i="1"/>
  <c r="T126" i="1"/>
  <c r="U126" i="1"/>
  <c r="W126" i="1"/>
  <c r="X126" i="1"/>
  <c r="Y126" i="1"/>
  <c r="Z126" i="1"/>
  <c r="AA126" i="1"/>
  <c r="AB126" i="1"/>
  <c r="AC126" i="1"/>
  <c r="AR126" i="1" s="1"/>
  <c r="AD126" i="1"/>
  <c r="AE126" i="1"/>
  <c r="AF126" i="1"/>
  <c r="AG126" i="1"/>
  <c r="AI126" i="1"/>
  <c r="N126" i="1"/>
  <c r="V125" i="1"/>
  <c r="T125" i="1"/>
  <c r="U125" i="1"/>
  <c r="W125" i="1"/>
  <c r="X125" i="1"/>
  <c r="Y125" i="1"/>
  <c r="Z125" i="1"/>
  <c r="AA125" i="1"/>
  <c r="AB125" i="1"/>
  <c r="AC125" i="1"/>
  <c r="AD125" i="1"/>
  <c r="AE125" i="1"/>
  <c r="AF125" i="1"/>
  <c r="N125" i="1"/>
  <c r="V124" i="1"/>
  <c r="T124" i="1"/>
  <c r="U124" i="1"/>
  <c r="W124" i="1"/>
  <c r="X124" i="1"/>
  <c r="Y124" i="1"/>
  <c r="Z124" i="1"/>
  <c r="AA124" i="1"/>
  <c r="AB124" i="1"/>
  <c r="AC124" i="1"/>
  <c r="AD124" i="1"/>
  <c r="AE124" i="1"/>
  <c r="AF124" i="1"/>
  <c r="N124" i="1"/>
  <c r="V123" i="1"/>
  <c r="T123" i="1"/>
  <c r="U123" i="1"/>
  <c r="W123" i="1"/>
  <c r="X123" i="1"/>
  <c r="Y123" i="1"/>
  <c r="Z123" i="1"/>
  <c r="AA123" i="1"/>
  <c r="AB123" i="1"/>
  <c r="AC123" i="1"/>
  <c r="AD123" i="1"/>
  <c r="AE123" i="1"/>
  <c r="AF123" i="1"/>
  <c r="N123" i="1"/>
  <c r="V122" i="1"/>
  <c r="T122" i="1"/>
  <c r="U122" i="1"/>
  <c r="W122" i="1"/>
  <c r="X122" i="1"/>
  <c r="Y122" i="1"/>
  <c r="Z122" i="1"/>
  <c r="AG122" i="1" s="1"/>
  <c r="AO122" i="1" s="1"/>
  <c r="AA122" i="1"/>
  <c r="AB122" i="1"/>
  <c r="AC122" i="1"/>
  <c r="AD122" i="1"/>
  <c r="AE122" i="1"/>
  <c r="AF122" i="1"/>
  <c r="N122" i="1"/>
  <c r="V121" i="1"/>
  <c r="T121" i="1"/>
  <c r="U121" i="1"/>
  <c r="W121" i="1"/>
  <c r="X121" i="1"/>
  <c r="Y121" i="1"/>
  <c r="Z121" i="1"/>
  <c r="AA121" i="1"/>
  <c r="AB121" i="1"/>
  <c r="AC121" i="1"/>
  <c r="AD121" i="1"/>
  <c r="AE121" i="1"/>
  <c r="AF121" i="1"/>
  <c r="N121" i="1"/>
  <c r="V120" i="1"/>
  <c r="T120" i="1"/>
  <c r="U120" i="1"/>
  <c r="W120" i="1"/>
  <c r="X120" i="1"/>
  <c r="Y120" i="1"/>
  <c r="Z120" i="1"/>
  <c r="AA120" i="1"/>
  <c r="AB120" i="1"/>
  <c r="AC120" i="1"/>
  <c r="AD120" i="1"/>
  <c r="AE120" i="1"/>
  <c r="AF120" i="1"/>
  <c r="N120" i="1"/>
  <c r="V119" i="1"/>
  <c r="T119" i="1"/>
  <c r="U119" i="1"/>
  <c r="W119" i="1"/>
  <c r="X119" i="1"/>
  <c r="Y119" i="1"/>
  <c r="Z119" i="1"/>
  <c r="AA119" i="1"/>
  <c r="AB119" i="1"/>
  <c r="AC119" i="1"/>
  <c r="AD119" i="1"/>
  <c r="AE119" i="1"/>
  <c r="AF119" i="1"/>
  <c r="N119" i="1"/>
  <c r="V118" i="1"/>
  <c r="T118" i="1"/>
  <c r="AG118" i="1" s="1"/>
  <c r="U118" i="1"/>
  <c r="AJ118" i="1" s="1"/>
  <c r="W118" i="1"/>
  <c r="X118" i="1"/>
  <c r="Y118" i="1"/>
  <c r="Z118" i="1"/>
  <c r="AA118" i="1"/>
  <c r="AB118" i="1"/>
  <c r="AC118" i="1"/>
  <c r="AR118" i="1" s="1"/>
  <c r="AD118" i="1"/>
  <c r="AE118" i="1"/>
  <c r="AF118" i="1"/>
  <c r="N118" i="1"/>
  <c r="V117" i="1"/>
  <c r="T117" i="1"/>
  <c r="U117" i="1"/>
  <c r="W117" i="1"/>
  <c r="X117" i="1"/>
  <c r="Y117" i="1"/>
  <c r="Z117" i="1"/>
  <c r="AA117" i="1"/>
  <c r="AB117" i="1"/>
  <c r="AC117" i="1"/>
  <c r="AD117" i="1"/>
  <c r="AE117" i="1"/>
  <c r="AF117" i="1"/>
  <c r="N117" i="1"/>
  <c r="V116" i="1"/>
  <c r="AG116" i="1" s="1"/>
  <c r="T116" i="1"/>
  <c r="U116" i="1"/>
  <c r="W116" i="1"/>
  <c r="AL116" i="1" s="1"/>
  <c r="X116" i="1"/>
  <c r="Y116" i="1"/>
  <c r="Z116" i="1"/>
  <c r="AA116" i="1"/>
  <c r="AB116" i="1"/>
  <c r="AC116" i="1"/>
  <c r="AD116" i="1"/>
  <c r="AE116" i="1"/>
  <c r="AF116" i="1"/>
  <c r="AS116" i="1"/>
  <c r="N116" i="1"/>
  <c r="V115" i="1"/>
  <c r="T115" i="1"/>
  <c r="U115" i="1"/>
  <c r="W115" i="1"/>
  <c r="X115" i="1"/>
  <c r="Y115" i="1"/>
  <c r="Z115" i="1"/>
  <c r="AA115" i="1"/>
  <c r="AB115" i="1"/>
  <c r="AC115" i="1"/>
  <c r="AD115" i="1"/>
  <c r="AE115" i="1"/>
  <c r="AF115" i="1"/>
  <c r="N115" i="1"/>
  <c r="V114" i="1"/>
  <c r="T114" i="1"/>
  <c r="U114" i="1"/>
  <c r="W114" i="1"/>
  <c r="X114" i="1"/>
  <c r="Y114" i="1"/>
  <c r="Z114" i="1"/>
  <c r="AA114" i="1"/>
  <c r="AB114" i="1"/>
  <c r="AC114" i="1"/>
  <c r="AD114" i="1"/>
  <c r="AE114" i="1"/>
  <c r="AF114" i="1"/>
  <c r="N114" i="1"/>
  <c r="V113" i="1"/>
  <c r="T113" i="1"/>
  <c r="U113" i="1"/>
  <c r="W113" i="1"/>
  <c r="X113" i="1"/>
  <c r="Y113" i="1"/>
  <c r="Z113" i="1"/>
  <c r="AA113" i="1"/>
  <c r="AB113" i="1"/>
  <c r="AC113" i="1"/>
  <c r="AD113" i="1"/>
  <c r="AE113" i="1"/>
  <c r="AF113" i="1"/>
  <c r="N113" i="1"/>
  <c r="V112" i="1"/>
  <c r="T112" i="1"/>
  <c r="U112" i="1"/>
  <c r="W112" i="1"/>
  <c r="X112" i="1"/>
  <c r="Y112" i="1"/>
  <c r="Z112" i="1"/>
  <c r="AA112" i="1"/>
  <c r="AB112" i="1"/>
  <c r="AC112" i="1"/>
  <c r="AD112" i="1"/>
  <c r="AE112" i="1"/>
  <c r="AF112" i="1"/>
  <c r="N112" i="1"/>
  <c r="V111" i="1"/>
  <c r="T111" i="1"/>
  <c r="U111" i="1"/>
  <c r="AG111" i="1" s="1"/>
  <c r="AJ111" i="1" s="1"/>
  <c r="W111" i="1"/>
  <c r="X111" i="1"/>
  <c r="Y111" i="1"/>
  <c r="Z111" i="1"/>
  <c r="AA111" i="1"/>
  <c r="AB111" i="1"/>
  <c r="AC111" i="1"/>
  <c r="AD111" i="1"/>
  <c r="AE111" i="1"/>
  <c r="AF111" i="1"/>
  <c r="N111" i="1"/>
  <c r="V110" i="1"/>
  <c r="T110" i="1"/>
  <c r="AI110" i="1" s="1"/>
  <c r="U110" i="1"/>
  <c r="W110" i="1"/>
  <c r="X110" i="1"/>
  <c r="AM110" i="1" s="1"/>
  <c r="Y110" i="1"/>
  <c r="Z110" i="1"/>
  <c r="AA110" i="1"/>
  <c r="AB110" i="1"/>
  <c r="AQ110" i="1" s="1"/>
  <c r="AC110" i="1"/>
  <c r="AD110" i="1"/>
  <c r="AE110" i="1"/>
  <c r="AF110" i="1"/>
  <c r="AU110" i="1" s="1"/>
  <c r="AG110" i="1"/>
  <c r="AL110" i="1" s="1"/>
  <c r="AJ110" i="1"/>
  <c r="AR110" i="1"/>
  <c r="AT110" i="1"/>
  <c r="N110" i="1"/>
  <c r="V109" i="1"/>
  <c r="T109" i="1"/>
  <c r="U109" i="1"/>
  <c r="W109" i="1"/>
  <c r="X109" i="1"/>
  <c r="Y109" i="1"/>
  <c r="Z109" i="1"/>
  <c r="AA109" i="1"/>
  <c r="AB109" i="1"/>
  <c r="AQ109" i="1" s="1"/>
  <c r="AC109" i="1"/>
  <c r="AD109" i="1"/>
  <c r="AE109" i="1"/>
  <c r="AF109" i="1"/>
  <c r="AG109" i="1"/>
  <c r="AR109" i="1"/>
  <c r="N109" i="1"/>
  <c r="V108" i="1"/>
  <c r="AK108" i="1" s="1"/>
  <c r="T108" i="1"/>
  <c r="U108" i="1"/>
  <c r="AG108" i="1" s="1"/>
  <c r="W108" i="1"/>
  <c r="AL108" i="1" s="1"/>
  <c r="X108" i="1"/>
  <c r="Y108" i="1"/>
  <c r="Z108" i="1"/>
  <c r="AA108" i="1"/>
  <c r="AP108" i="1" s="1"/>
  <c r="AB108" i="1"/>
  <c r="AC108" i="1"/>
  <c r="AD108" i="1"/>
  <c r="AS108" i="1" s="1"/>
  <c r="AE108" i="1"/>
  <c r="AF108" i="1"/>
  <c r="AN108" i="1"/>
  <c r="N108" i="1"/>
  <c r="V107" i="1"/>
  <c r="T107" i="1"/>
  <c r="AG107" i="1" s="1"/>
  <c r="AL107" i="1" s="1"/>
  <c r="U107" i="1"/>
  <c r="W107" i="1"/>
  <c r="X107" i="1"/>
  <c r="Y107" i="1"/>
  <c r="Z107" i="1"/>
  <c r="AA107" i="1"/>
  <c r="AB107" i="1"/>
  <c r="AC107" i="1"/>
  <c r="AD107" i="1"/>
  <c r="AE107" i="1"/>
  <c r="AF107" i="1"/>
  <c r="N107" i="1"/>
  <c r="V106" i="1"/>
  <c r="T106" i="1"/>
  <c r="U106" i="1"/>
  <c r="W106" i="1"/>
  <c r="X106" i="1"/>
  <c r="Y106" i="1"/>
  <c r="Z106" i="1"/>
  <c r="AA106" i="1"/>
  <c r="AB106" i="1"/>
  <c r="AC106" i="1"/>
  <c r="AD106" i="1"/>
  <c r="AE106" i="1"/>
  <c r="AF106" i="1"/>
  <c r="N106" i="1"/>
  <c r="V105" i="1"/>
  <c r="AK105" i="1" s="1"/>
  <c r="T105" i="1"/>
  <c r="U105" i="1"/>
  <c r="W105" i="1"/>
  <c r="X105" i="1"/>
  <c r="Y105" i="1"/>
  <c r="Z105" i="1"/>
  <c r="AA105" i="1"/>
  <c r="AB105" i="1"/>
  <c r="AC105" i="1"/>
  <c r="AD105" i="1"/>
  <c r="AE105" i="1"/>
  <c r="AF105" i="1"/>
  <c r="AG105" i="1"/>
  <c r="AM105" i="1"/>
  <c r="AQ105" i="1"/>
  <c r="N105" i="1"/>
  <c r="V104" i="1"/>
  <c r="T104" i="1"/>
  <c r="U104" i="1"/>
  <c r="W104" i="1"/>
  <c r="X104" i="1"/>
  <c r="Y104" i="1"/>
  <c r="Z104" i="1"/>
  <c r="AA104" i="1"/>
  <c r="AB104" i="1"/>
  <c r="AC104" i="1"/>
  <c r="AD104" i="1"/>
  <c r="AE104" i="1"/>
  <c r="AF104" i="1"/>
  <c r="N104" i="1"/>
  <c r="V103" i="1"/>
  <c r="T103" i="1"/>
  <c r="U103" i="1"/>
  <c r="W103" i="1"/>
  <c r="X103" i="1"/>
  <c r="Y103" i="1"/>
  <c r="Z103" i="1"/>
  <c r="AA103" i="1"/>
  <c r="AB103" i="1"/>
  <c r="AC103" i="1"/>
  <c r="AD103" i="1"/>
  <c r="AE103" i="1"/>
  <c r="AF103" i="1"/>
  <c r="N103" i="1"/>
  <c r="V102" i="1"/>
  <c r="T102" i="1"/>
  <c r="U102" i="1"/>
  <c r="W102" i="1"/>
  <c r="X102" i="1"/>
  <c r="Y102" i="1"/>
  <c r="AN102" i="1" s="1"/>
  <c r="Z102" i="1"/>
  <c r="AA102" i="1"/>
  <c r="AB102" i="1"/>
  <c r="AC102" i="1"/>
  <c r="AD102" i="1"/>
  <c r="AE102" i="1"/>
  <c r="AF102" i="1"/>
  <c r="AG102" i="1"/>
  <c r="N102" i="1"/>
  <c r="V101" i="1"/>
  <c r="T101" i="1"/>
  <c r="AG101" i="1" s="1"/>
  <c r="AO101" i="1" s="1"/>
  <c r="U101" i="1"/>
  <c r="W101" i="1"/>
  <c r="X101" i="1"/>
  <c r="Y101" i="1"/>
  <c r="Z101" i="1"/>
  <c r="AA101" i="1"/>
  <c r="AB101" i="1"/>
  <c r="AC101" i="1"/>
  <c r="AR101" i="1" s="1"/>
  <c r="AD101" i="1"/>
  <c r="AE101" i="1"/>
  <c r="AF101" i="1"/>
  <c r="N101" i="1"/>
  <c r="V100" i="1"/>
  <c r="T100" i="1"/>
  <c r="AG100" i="1" s="1"/>
  <c r="AL100" i="1" s="1"/>
  <c r="U100" i="1"/>
  <c r="W100" i="1"/>
  <c r="X100" i="1"/>
  <c r="Y100" i="1"/>
  <c r="Z100" i="1"/>
  <c r="AA100" i="1"/>
  <c r="AB100" i="1"/>
  <c r="AC100" i="1"/>
  <c r="AD100" i="1"/>
  <c r="AE100" i="1"/>
  <c r="AF100" i="1"/>
  <c r="N100" i="1"/>
  <c r="V99" i="1"/>
  <c r="T99" i="1"/>
  <c r="U99" i="1"/>
  <c r="W99" i="1"/>
  <c r="X99" i="1"/>
  <c r="Y99" i="1"/>
  <c r="Z99" i="1"/>
  <c r="AA99" i="1"/>
  <c r="AB99" i="1"/>
  <c r="AC99" i="1"/>
  <c r="AD99" i="1"/>
  <c r="AE99" i="1"/>
  <c r="AF99" i="1"/>
  <c r="N99" i="1"/>
  <c r="V98" i="1"/>
  <c r="T98" i="1"/>
  <c r="U98" i="1"/>
  <c r="W98" i="1"/>
  <c r="X98" i="1"/>
  <c r="Y98" i="1"/>
  <c r="Z98" i="1"/>
  <c r="AA98" i="1"/>
  <c r="AB98" i="1"/>
  <c r="AC98" i="1"/>
  <c r="AD98" i="1"/>
  <c r="AE98" i="1"/>
  <c r="AF98" i="1"/>
  <c r="N98" i="1"/>
  <c r="V97" i="1"/>
  <c r="T97" i="1"/>
  <c r="U97" i="1"/>
  <c r="W97" i="1"/>
  <c r="X97" i="1"/>
  <c r="AG97" i="1" s="1"/>
  <c r="Y97" i="1"/>
  <c r="Z97" i="1"/>
  <c r="AA97" i="1"/>
  <c r="AB97" i="1"/>
  <c r="AC97" i="1"/>
  <c r="AD97" i="1"/>
  <c r="AE97" i="1"/>
  <c r="AF97" i="1"/>
  <c r="N97" i="1"/>
  <c r="V96" i="1"/>
  <c r="T96" i="1"/>
  <c r="U96" i="1"/>
  <c r="W96" i="1"/>
  <c r="X96" i="1"/>
  <c r="Y96" i="1"/>
  <c r="Z96" i="1"/>
  <c r="AA96" i="1"/>
  <c r="AB96" i="1"/>
  <c r="AC96" i="1"/>
  <c r="AD96" i="1"/>
  <c r="AE96" i="1"/>
  <c r="AF96" i="1"/>
  <c r="N96" i="1"/>
  <c r="V95" i="1"/>
  <c r="T95" i="1"/>
  <c r="AG95" i="1" s="1"/>
  <c r="AP95" i="1" s="1"/>
  <c r="U95" i="1"/>
  <c r="W95" i="1"/>
  <c r="X95" i="1"/>
  <c r="Y95" i="1"/>
  <c r="Z95" i="1"/>
  <c r="AA95" i="1"/>
  <c r="AB95" i="1"/>
  <c r="AC95" i="1"/>
  <c r="AD95" i="1"/>
  <c r="AE95" i="1"/>
  <c r="AF95" i="1"/>
  <c r="N95" i="1"/>
  <c r="V94" i="1"/>
  <c r="T94" i="1"/>
  <c r="U94" i="1"/>
  <c r="W94" i="1"/>
  <c r="X94" i="1"/>
  <c r="Y94" i="1"/>
  <c r="Z94" i="1"/>
  <c r="AA94" i="1"/>
  <c r="AB94" i="1"/>
  <c r="AC94" i="1"/>
  <c r="AD94" i="1"/>
  <c r="AE94" i="1"/>
  <c r="AF94" i="1"/>
  <c r="N94" i="1"/>
  <c r="V93" i="1"/>
  <c r="T93" i="1"/>
  <c r="U93" i="1"/>
  <c r="W93" i="1"/>
  <c r="X93" i="1"/>
  <c r="Y93" i="1"/>
  <c r="Z93" i="1"/>
  <c r="AA93" i="1"/>
  <c r="AB93" i="1"/>
  <c r="AC93" i="1"/>
  <c r="AD93" i="1"/>
  <c r="AE93" i="1"/>
  <c r="AF93" i="1"/>
  <c r="N93" i="1"/>
  <c r="V92" i="1"/>
  <c r="T92" i="1"/>
  <c r="U92" i="1"/>
  <c r="W92" i="1"/>
  <c r="X92" i="1"/>
  <c r="Y92" i="1"/>
  <c r="Z92" i="1"/>
  <c r="AA92" i="1"/>
  <c r="AB92" i="1"/>
  <c r="AC92" i="1"/>
  <c r="AD92" i="1"/>
  <c r="AE92" i="1"/>
  <c r="AF92" i="1"/>
  <c r="N92" i="1"/>
  <c r="V91" i="1"/>
  <c r="T91" i="1"/>
  <c r="U91" i="1"/>
  <c r="W91" i="1"/>
  <c r="X91" i="1"/>
  <c r="Y91" i="1"/>
  <c r="Z91" i="1"/>
  <c r="AA91" i="1"/>
  <c r="AB91" i="1"/>
  <c r="AC91" i="1"/>
  <c r="AD91" i="1"/>
  <c r="AE91" i="1"/>
  <c r="AF91" i="1"/>
  <c r="N91" i="1"/>
  <c r="V90" i="1"/>
  <c r="T90" i="1"/>
  <c r="U90" i="1"/>
  <c r="W90" i="1"/>
  <c r="X90" i="1"/>
  <c r="Y90" i="1"/>
  <c r="Z90" i="1"/>
  <c r="AA90" i="1"/>
  <c r="AB90" i="1"/>
  <c r="AC90" i="1"/>
  <c r="AD90" i="1"/>
  <c r="AE90" i="1"/>
  <c r="AF90" i="1"/>
  <c r="N90" i="1"/>
  <c r="V89" i="1"/>
  <c r="T89" i="1"/>
  <c r="U89" i="1"/>
  <c r="W89" i="1"/>
  <c r="X89" i="1"/>
  <c r="Y89" i="1"/>
  <c r="Z89" i="1"/>
  <c r="AA89" i="1"/>
  <c r="AB89" i="1"/>
  <c r="AC89" i="1"/>
  <c r="AD89" i="1"/>
  <c r="AE89" i="1"/>
  <c r="AF89" i="1"/>
  <c r="AG89" i="1"/>
  <c r="AM89" i="1"/>
  <c r="N89" i="1"/>
  <c r="V88" i="1"/>
  <c r="T88" i="1"/>
  <c r="U88" i="1"/>
  <c r="W88" i="1"/>
  <c r="X88" i="1"/>
  <c r="Y88" i="1"/>
  <c r="Z88" i="1"/>
  <c r="AA88" i="1"/>
  <c r="AB88" i="1"/>
  <c r="AC88" i="1"/>
  <c r="AD88" i="1"/>
  <c r="AE88" i="1"/>
  <c r="AF88" i="1"/>
  <c r="N88" i="1"/>
  <c r="V87" i="1"/>
  <c r="T87" i="1"/>
  <c r="U87" i="1"/>
  <c r="W87" i="1"/>
  <c r="X87" i="1"/>
  <c r="Y87" i="1"/>
  <c r="Z87" i="1"/>
  <c r="AA87" i="1"/>
  <c r="AB87" i="1"/>
  <c r="AC87" i="1"/>
  <c r="AD87" i="1"/>
  <c r="AE87" i="1"/>
  <c r="AF87" i="1"/>
  <c r="N87" i="1"/>
  <c r="V86" i="1"/>
  <c r="T86" i="1"/>
  <c r="U86" i="1"/>
  <c r="W86" i="1"/>
  <c r="X86" i="1"/>
  <c r="Y86" i="1"/>
  <c r="Z86" i="1"/>
  <c r="AA86" i="1"/>
  <c r="AB86" i="1"/>
  <c r="AC86" i="1"/>
  <c r="AD86" i="1"/>
  <c r="AE86" i="1"/>
  <c r="AF86" i="1"/>
  <c r="N86" i="1"/>
  <c r="V85" i="1"/>
  <c r="T85" i="1"/>
  <c r="U85" i="1"/>
  <c r="W85" i="1"/>
  <c r="X85" i="1"/>
  <c r="Y85" i="1"/>
  <c r="Z85" i="1"/>
  <c r="AA85" i="1"/>
  <c r="AB85" i="1"/>
  <c r="AC85" i="1"/>
  <c r="AD85" i="1"/>
  <c r="AE85" i="1"/>
  <c r="AF85" i="1"/>
  <c r="N85" i="1"/>
  <c r="V84" i="1"/>
  <c r="T84" i="1"/>
  <c r="U84" i="1"/>
  <c r="W84" i="1"/>
  <c r="X84" i="1"/>
  <c r="Y84" i="1"/>
  <c r="Z84" i="1"/>
  <c r="AA84" i="1"/>
  <c r="AB84" i="1"/>
  <c r="AC84" i="1"/>
  <c r="AD84" i="1"/>
  <c r="AE84" i="1"/>
  <c r="AF84" i="1"/>
  <c r="N84" i="1"/>
  <c r="V83" i="1"/>
  <c r="T83" i="1"/>
  <c r="U83" i="1"/>
  <c r="W83" i="1"/>
  <c r="X83" i="1"/>
  <c r="Y83" i="1"/>
  <c r="Z83" i="1"/>
  <c r="AA83" i="1"/>
  <c r="AB83" i="1"/>
  <c r="AC83" i="1"/>
  <c r="AD83" i="1"/>
  <c r="AE83" i="1"/>
  <c r="AF83" i="1"/>
  <c r="N83" i="1"/>
  <c r="V82" i="1"/>
  <c r="T82" i="1"/>
  <c r="U82" i="1"/>
  <c r="W82" i="1"/>
  <c r="X82" i="1"/>
  <c r="Y82" i="1"/>
  <c r="Z82" i="1"/>
  <c r="AA82" i="1"/>
  <c r="AB82" i="1"/>
  <c r="AC82" i="1"/>
  <c r="AD82" i="1"/>
  <c r="AE82" i="1"/>
  <c r="AF82" i="1"/>
  <c r="N82" i="1"/>
  <c r="V81" i="1"/>
  <c r="AK81" i="1" s="1"/>
  <c r="T81" i="1"/>
  <c r="U81" i="1"/>
  <c r="W81" i="1"/>
  <c r="X81" i="1"/>
  <c r="Y81" i="1"/>
  <c r="Z81" i="1"/>
  <c r="AA81" i="1"/>
  <c r="AB81" i="1"/>
  <c r="AC81" i="1"/>
  <c r="AD81" i="1"/>
  <c r="AE81" i="1"/>
  <c r="AF81" i="1"/>
  <c r="AG81" i="1"/>
  <c r="AM81" i="1"/>
  <c r="AQ81" i="1"/>
  <c r="N81" i="1"/>
  <c r="V80" i="1"/>
  <c r="T80" i="1"/>
  <c r="U80" i="1"/>
  <c r="W80" i="1"/>
  <c r="X80" i="1"/>
  <c r="Y80" i="1"/>
  <c r="Z80" i="1"/>
  <c r="AA80" i="1"/>
  <c r="AB80" i="1"/>
  <c r="AC80" i="1"/>
  <c r="AD80" i="1"/>
  <c r="AE80" i="1"/>
  <c r="AF80" i="1"/>
  <c r="N80" i="1"/>
  <c r="V79" i="1"/>
  <c r="T79" i="1"/>
  <c r="U79" i="1"/>
  <c r="W79" i="1"/>
  <c r="X79" i="1"/>
  <c r="Y79" i="1"/>
  <c r="Z79" i="1"/>
  <c r="AA79" i="1"/>
  <c r="AB79" i="1"/>
  <c r="AC79" i="1"/>
  <c r="AD79" i="1"/>
  <c r="AE79" i="1"/>
  <c r="AF79" i="1"/>
  <c r="N79" i="1"/>
  <c r="V78" i="1"/>
  <c r="T78" i="1"/>
  <c r="U78" i="1"/>
  <c r="W78" i="1"/>
  <c r="X78" i="1"/>
  <c r="Y78" i="1"/>
  <c r="Z78" i="1"/>
  <c r="AA78" i="1"/>
  <c r="AB78" i="1"/>
  <c r="AC78" i="1"/>
  <c r="AD78" i="1"/>
  <c r="AE78" i="1"/>
  <c r="AF78" i="1"/>
  <c r="N78" i="1"/>
  <c r="V77" i="1"/>
  <c r="T77" i="1"/>
  <c r="AG77" i="1" s="1"/>
  <c r="AT77" i="1" s="1"/>
  <c r="U77" i="1"/>
  <c r="W77" i="1"/>
  <c r="X77" i="1"/>
  <c r="Y77" i="1"/>
  <c r="Z77" i="1"/>
  <c r="AA77" i="1"/>
  <c r="AB77" i="1"/>
  <c r="AC77" i="1"/>
  <c r="AR77" i="1" s="1"/>
  <c r="AD77" i="1"/>
  <c r="AE77" i="1"/>
  <c r="AF77" i="1"/>
  <c r="N77" i="1"/>
  <c r="V76" i="1"/>
  <c r="T76" i="1"/>
  <c r="U76" i="1"/>
  <c r="W76" i="1"/>
  <c r="X76" i="1"/>
  <c r="Y76" i="1"/>
  <c r="Z76" i="1"/>
  <c r="AA76" i="1"/>
  <c r="AB76" i="1"/>
  <c r="AC76" i="1"/>
  <c r="AD76" i="1"/>
  <c r="AE76" i="1"/>
  <c r="AF76" i="1"/>
  <c r="N76" i="1"/>
  <c r="V75" i="1"/>
  <c r="T75" i="1"/>
  <c r="U75" i="1"/>
  <c r="W75" i="1"/>
  <c r="X75" i="1"/>
  <c r="Y75" i="1"/>
  <c r="Z75" i="1"/>
  <c r="AA75" i="1"/>
  <c r="AB75" i="1"/>
  <c r="AC75" i="1"/>
  <c r="AD75" i="1"/>
  <c r="AE75" i="1"/>
  <c r="AF75" i="1"/>
  <c r="N75" i="1"/>
  <c r="V74" i="1"/>
  <c r="T74" i="1"/>
  <c r="U74" i="1"/>
  <c r="W74" i="1"/>
  <c r="X74" i="1"/>
  <c r="Y74" i="1"/>
  <c r="Z74" i="1"/>
  <c r="AA74" i="1"/>
  <c r="AB74" i="1"/>
  <c r="AC74" i="1"/>
  <c r="AD74" i="1"/>
  <c r="AE74" i="1"/>
  <c r="AF74" i="1"/>
  <c r="N74" i="1"/>
  <c r="V73" i="1"/>
  <c r="AK73" i="1" s="1"/>
  <c r="T73" i="1"/>
  <c r="U73" i="1"/>
  <c r="W73" i="1"/>
  <c r="X73" i="1"/>
  <c r="Y73" i="1"/>
  <c r="Z73" i="1"/>
  <c r="AA73" i="1"/>
  <c r="AB73" i="1"/>
  <c r="AC73" i="1"/>
  <c r="AD73" i="1"/>
  <c r="AE73" i="1"/>
  <c r="AF73" i="1"/>
  <c r="AG73" i="1"/>
  <c r="AM73" i="1"/>
  <c r="AQ73" i="1"/>
  <c r="N73" i="1"/>
  <c r="V72" i="1"/>
  <c r="T72" i="1"/>
  <c r="U72" i="1"/>
  <c r="W72" i="1"/>
  <c r="X72" i="1"/>
  <c r="Y72" i="1"/>
  <c r="Z72" i="1"/>
  <c r="AA72" i="1"/>
  <c r="AB72" i="1"/>
  <c r="AC72" i="1"/>
  <c r="AD72" i="1"/>
  <c r="AE72" i="1"/>
  <c r="AF72" i="1"/>
  <c r="N72" i="1"/>
  <c r="V71" i="1"/>
  <c r="T71" i="1"/>
  <c r="U71" i="1"/>
  <c r="W71" i="1"/>
  <c r="X71" i="1"/>
  <c r="Y71" i="1"/>
  <c r="Z71" i="1"/>
  <c r="AA71" i="1"/>
  <c r="AB71" i="1"/>
  <c r="AC71" i="1"/>
  <c r="AD71" i="1"/>
  <c r="AE71" i="1"/>
  <c r="AF71" i="1"/>
  <c r="N71" i="1"/>
  <c r="V70" i="1"/>
  <c r="T70" i="1"/>
  <c r="U70" i="1"/>
  <c r="W70" i="1"/>
  <c r="X70" i="1"/>
  <c r="Y70" i="1"/>
  <c r="AN70" i="1" s="1"/>
  <c r="Z70" i="1"/>
  <c r="AA70" i="1"/>
  <c r="AB70" i="1"/>
  <c r="AC70" i="1"/>
  <c r="AD70" i="1"/>
  <c r="AE70" i="1"/>
  <c r="AF70" i="1"/>
  <c r="AG70" i="1"/>
  <c r="N70" i="1"/>
  <c r="V69" i="1"/>
  <c r="T69" i="1"/>
  <c r="AG69" i="1" s="1"/>
  <c r="AO69" i="1" s="1"/>
  <c r="U69" i="1"/>
  <c r="W69" i="1"/>
  <c r="X69" i="1"/>
  <c r="Y69" i="1"/>
  <c r="Z69" i="1"/>
  <c r="AA69" i="1"/>
  <c r="AB69" i="1"/>
  <c r="AC69" i="1"/>
  <c r="AR69" i="1" s="1"/>
  <c r="AD69" i="1"/>
  <c r="AE69" i="1"/>
  <c r="AF69" i="1"/>
  <c r="N69" i="1"/>
  <c r="V68" i="1"/>
  <c r="T68" i="1"/>
  <c r="U68" i="1"/>
  <c r="W68" i="1"/>
  <c r="X68" i="1"/>
  <c r="Y68" i="1"/>
  <c r="Z68" i="1"/>
  <c r="AA68" i="1"/>
  <c r="AB68" i="1"/>
  <c r="AC68" i="1"/>
  <c r="AD68" i="1"/>
  <c r="AE68" i="1"/>
  <c r="AF68" i="1"/>
  <c r="N68" i="1"/>
  <c r="V67" i="1"/>
  <c r="T67" i="1"/>
  <c r="U67" i="1"/>
  <c r="W67" i="1"/>
  <c r="X67" i="1"/>
  <c r="Y67" i="1"/>
  <c r="Z67" i="1"/>
  <c r="AA67" i="1"/>
  <c r="AB67" i="1"/>
  <c r="AC67" i="1"/>
  <c r="AD67" i="1"/>
  <c r="AE67" i="1"/>
  <c r="AF67" i="1"/>
  <c r="N67" i="1"/>
  <c r="V66" i="1"/>
  <c r="T66" i="1"/>
  <c r="U66" i="1"/>
  <c r="W66" i="1"/>
  <c r="X66" i="1"/>
  <c r="Y66" i="1"/>
  <c r="Z66" i="1"/>
  <c r="AA66" i="1"/>
  <c r="AB66" i="1"/>
  <c r="AC66" i="1"/>
  <c r="AD66" i="1"/>
  <c r="AE66" i="1"/>
  <c r="AF66" i="1"/>
  <c r="N66" i="1"/>
  <c r="V65" i="1"/>
  <c r="T65" i="1"/>
  <c r="U65" i="1"/>
  <c r="W65" i="1"/>
  <c r="X65" i="1"/>
  <c r="AG65" i="1" s="1"/>
  <c r="Y65" i="1"/>
  <c r="Z65" i="1"/>
  <c r="AA65" i="1"/>
  <c r="AB65" i="1"/>
  <c r="AC65" i="1"/>
  <c r="AD65" i="1"/>
  <c r="AE65" i="1"/>
  <c r="AF65" i="1"/>
  <c r="N65" i="1"/>
  <c r="V64" i="1"/>
  <c r="T64" i="1"/>
  <c r="U64" i="1"/>
  <c r="W64" i="1"/>
  <c r="X64" i="1"/>
  <c r="Y64" i="1"/>
  <c r="Z64" i="1"/>
  <c r="AA64" i="1"/>
  <c r="AB64" i="1"/>
  <c r="AC64" i="1"/>
  <c r="AD64" i="1"/>
  <c r="AE64" i="1"/>
  <c r="AF64" i="1"/>
  <c r="N64" i="1"/>
  <c r="V63" i="1"/>
  <c r="T63" i="1"/>
  <c r="AG63" i="1" s="1"/>
  <c r="AP63" i="1" s="1"/>
  <c r="U63" i="1"/>
  <c r="W63" i="1"/>
  <c r="X63" i="1"/>
  <c r="Y63" i="1"/>
  <c r="Z63" i="1"/>
  <c r="AA63" i="1"/>
  <c r="AB63" i="1"/>
  <c r="AC63" i="1"/>
  <c r="AD63" i="1"/>
  <c r="AE63" i="1"/>
  <c r="AF63" i="1"/>
  <c r="N63" i="1"/>
  <c r="V62" i="1"/>
  <c r="T62" i="1"/>
  <c r="U62" i="1"/>
  <c r="W62" i="1"/>
  <c r="X62" i="1"/>
  <c r="Y62" i="1"/>
  <c r="AN62" i="1" s="1"/>
  <c r="Z62" i="1"/>
  <c r="AG62" i="1" s="1"/>
  <c r="AA62" i="1"/>
  <c r="AB62" i="1"/>
  <c r="AC62" i="1"/>
  <c r="AD62" i="1"/>
  <c r="AE62" i="1"/>
  <c r="AF62" i="1"/>
  <c r="N62" i="1"/>
  <c r="V61" i="1"/>
  <c r="T61" i="1"/>
  <c r="U61" i="1"/>
  <c r="W61" i="1"/>
  <c r="X61" i="1"/>
  <c r="Y61" i="1"/>
  <c r="Z61" i="1"/>
  <c r="AA61" i="1"/>
  <c r="AB61" i="1"/>
  <c r="AC61" i="1"/>
  <c r="AD61" i="1"/>
  <c r="AE61" i="1"/>
  <c r="AF61" i="1"/>
  <c r="N61" i="1"/>
  <c r="V60" i="1"/>
  <c r="T60" i="1"/>
  <c r="U60" i="1"/>
  <c r="W60" i="1"/>
  <c r="X60" i="1"/>
  <c r="Y60" i="1"/>
  <c r="Z60" i="1"/>
  <c r="AA60" i="1"/>
  <c r="AB60" i="1"/>
  <c r="AC60" i="1"/>
  <c r="AD60" i="1"/>
  <c r="AE60" i="1"/>
  <c r="AF60" i="1"/>
  <c r="N60" i="1"/>
  <c r="V59" i="1"/>
  <c r="T59" i="1"/>
  <c r="U59" i="1"/>
  <c r="W59" i="1"/>
  <c r="X59" i="1"/>
  <c r="Y59" i="1"/>
  <c r="Z59" i="1"/>
  <c r="AA59" i="1"/>
  <c r="AB59" i="1"/>
  <c r="AC59" i="1"/>
  <c r="AD59" i="1"/>
  <c r="AE59" i="1"/>
  <c r="AF59" i="1"/>
  <c r="N59" i="1"/>
  <c r="V58" i="1"/>
  <c r="T58" i="1"/>
  <c r="U58" i="1"/>
  <c r="W58" i="1"/>
  <c r="X58" i="1"/>
  <c r="Y58" i="1"/>
  <c r="Z58" i="1"/>
  <c r="AA58" i="1"/>
  <c r="AB58" i="1"/>
  <c r="AC58" i="1"/>
  <c r="AD58" i="1"/>
  <c r="AE58" i="1"/>
  <c r="AF58" i="1"/>
  <c r="N58" i="1"/>
  <c r="V57" i="1"/>
  <c r="T57" i="1"/>
  <c r="U57" i="1"/>
  <c r="W57" i="1"/>
  <c r="X57" i="1"/>
  <c r="Y57" i="1"/>
  <c r="Z57" i="1"/>
  <c r="AA57" i="1"/>
  <c r="AB57" i="1"/>
  <c r="AC57" i="1"/>
  <c r="AD57" i="1"/>
  <c r="AE57" i="1"/>
  <c r="AF57" i="1"/>
  <c r="AG57" i="1"/>
  <c r="AM57" i="1"/>
  <c r="N57" i="1"/>
  <c r="V56" i="1"/>
  <c r="T56" i="1"/>
  <c r="U56" i="1"/>
  <c r="W56" i="1"/>
  <c r="X56" i="1"/>
  <c r="Y56" i="1"/>
  <c r="Z56" i="1"/>
  <c r="AA56" i="1"/>
  <c r="AB56" i="1"/>
  <c r="AC56" i="1"/>
  <c r="AD56" i="1"/>
  <c r="AE56" i="1"/>
  <c r="AF56" i="1"/>
  <c r="N56" i="1"/>
  <c r="V55" i="1"/>
  <c r="T55" i="1"/>
  <c r="U55" i="1"/>
  <c r="W55" i="1"/>
  <c r="X55" i="1"/>
  <c r="Y55" i="1"/>
  <c r="Z55" i="1"/>
  <c r="AA55" i="1"/>
  <c r="AB55" i="1"/>
  <c r="AC55" i="1"/>
  <c r="AD55" i="1"/>
  <c r="AE55" i="1"/>
  <c r="AF55" i="1"/>
  <c r="N55" i="1"/>
  <c r="V54" i="1"/>
  <c r="T54" i="1"/>
  <c r="AG54" i="1" s="1"/>
  <c r="U54" i="1"/>
  <c r="AJ54" i="1" s="1"/>
  <c r="W54" i="1"/>
  <c r="X54" i="1"/>
  <c r="Y54" i="1"/>
  <c r="Z54" i="1"/>
  <c r="AA54" i="1"/>
  <c r="AB54" i="1"/>
  <c r="AC54" i="1"/>
  <c r="AR54" i="1" s="1"/>
  <c r="AD54" i="1"/>
  <c r="AS54" i="1" s="1"/>
  <c r="AE54" i="1"/>
  <c r="AT54" i="1" s="1"/>
  <c r="AF54" i="1"/>
  <c r="N54" i="1"/>
  <c r="V53" i="1"/>
  <c r="T53" i="1"/>
  <c r="U53" i="1"/>
  <c r="AJ53" i="1" s="1"/>
  <c r="W53" i="1"/>
  <c r="X53" i="1"/>
  <c r="Y53" i="1"/>
  <c r="Z53" i="1"/>
  <c r="AG53" i="1" s="1"/>
  <c r="AA53" i="1"/>
  <c r="AB53" i="1"/>
  <c r="AC53" i="1"/>
  <c r="AD53" i="1"/>
  <c r="AS53" i="1" s="1"/>
  <c r="AE53" i="1"/>
  <c r="AT53" i="1" s="1"/>
  <c r="AF53" i="1"/>
  <c r="AU53" i="1" s="1"/>
  <c r="N53" i="1"/>
  <c r="V52" i="1"/>
  <c r="T52" i="1"/>
  <c r="U52" i="1"/>
  <c r="W52" i="1"/>
  <c r="X52" i="1"/>
  <c r="Y52" i="1"/>
  <c r="Z52" i="1"/>
  <c r="AA52" i="1"/>
  <c r="AB52" i="1"/>
  <c r="AC52" i="1"/>
  <c r="AD52" i="1"/>
  <c r="AE52" i="1"/>
  <c r="AF52" i="1"/>
  <c r="N52" i="1"/>
  <c r="V51" i="1"/>
  <c r="T51" i="1"/>
  <c r="AG51" i="1" s="1"/>
  <c r="U51" i="1"/>
  <c r="W51" i="1"/>
  <c r="X51" i="1"/>
  <c r="Y51" i="1"/>
  <c r="Z51" i="1"/>
  <c r="AA51" i="1"/>
  <c r="AB51" i="1"/>
  <c r="AC51" i="1"/>
  <c r="AR51" i="1" s="1"/>
  <c r="AD51" i="1"/>
  <c r="AE51" i="1"/>
  <c r="AT51" i="1" s="1"/>
  <c r="AF51" i="1"/>
  <c r="N51" i="1"/>
  <c r="V50" i="1"/>
  <c r="T50" i="1"/>
  <c r="U50" i="1"/>
  <c r="W50" i="1"/>
  <c r="X50" i="1"/>
  <c r="Y50" i="1"/>
  <c r="Z50" i="1"/>
  <c r="AG50" i="1" s="1"/>
  <c r="AA50" i="1"/>
  <c r="AB50" i="1"/>
  <c r="AC50" i="1"/>
  <c r="AD50" i="1"/>
  <c r="AE50" i="1"/>
  <c r="AT50" i="1" s="1"/>
  <c r="AF50" i="1"/>
  <c r="AU50" i="1" s="1"/>
  <c r="N50" i="1"/>
  <c r="V49" i="1"/>
  <c r="AK49" i="1" s="1"/>
  <c r="T49" i="1"/>
  <c r="AG49" i="1" s="1"/>
  <c r="U49" i="1"/>
  <c r="AJ49" i="1" s="1"/>
  <c r="W49" i="1"/>
  <c r="X49" i="1"/>
  <c r="Y49" i="1"/>
  <c r="Z49" i="1"/>
  <c r="AA49" i="1"/>
  <c r="AB49" i="1"/>
  <c r="AQ49" i="1" s="1"/>
  <c r="AC49" i="1"/>
  <c r="AR49" i="1" s="1"/>
  <c r="AD49" i="1"/>
  <c r="AS49" i="1" s="1"/>
  <c r="AE49" i="1"/>
  <c r="AF49" i="1"/>
  <c r="N49" i="1"/>
  <c r="V48" i="1"/>
  <c r="AK48" i="1" s="1"/>
  <c r="T48" i="1"/>
  <c r="AI48" i="1" s="1"/>
  <c r="U48" i="1"/>
  <c r="AJ48" i="1" s="1"/>
  <c r="W48" i="1"/>
  <c r="X48" i="1"/>
  <c r="Y48" i="1"/>
  <c r="AN48" i="1" s="1"/>
  <c r="Z48" i="1"/>
  <c r="AA48" i="1"/>
  <c r="AB48" i="1"/>
  <c r="AC48" i="1"/>
  <c r="AR48" i="1" s="1"/>
  <c r="AD48" i="1"/>
  <c r="AS48" i="1" s="1"/>
  <c r="AE48" i="1"/>
  <c r="AT48" i="1" s="1"/>
  <c r="AF48" i="1"/>
  <c r="AU48" i="1" s="1"/>
  <c r="AG48" i="1"/>
  <c r="AL48" i="1" s="1"/>
  <c r="N48" i="1"/>
  <c r="V47" i="1"/>
  <c r="T47" i="1"/>
  <c r="U47" i="1"/>
  <c r="W47" i="1"/>
  <c r="X47" i="1"/>
  <c r="Y47" i="1"/>
  <c r="Z47" i="1"/>
  <c r="AA47" i="1"/>
  <c r="AB47" i="1"/>
  <c r="AC47" i="1"/>
  <c r="AD47" i="1"/>
  <c r="AE47" i="1"/>
  <c r="AF47" i="1"/>
  <c r="N47" i="1"/>
  <c r="V46" i="1"/>
  <c r="T46" i="1"/>
  <c r="AG46" i="1" s="1"/>
  <c r="U46" i="1"/>
  <c r="AJ46" i="1" s="1"/>
  <c r="W46" i="1"/>
  <c r="X46" i="1"/>
  <c r="Y46" i="1"/>
  <c r="Z46" i="1"/>
  <c r="AA46" i="1"/>
  <c r="AB46" i="1"/>
  <c r="AC46" i="1"/>
  <c r="AR46" i="1" s="1"/>
  <c r="AD46" i="1"/>
  <c r="AS46" i="1" s="1"/>
  <c r="AE46" i="1"/>
  <c r="AF46" i="1"/>
  <c r="N46" i="1"/>
  <c r="V45" i="1"/>
  <c r="T45" i="1"/>
  <c r="U45" i="1"/>
  <c r="W45" i="1"/>
  <c r="X45" i="1"/>
  <c r="Y45" i="1"/>
  <c r="Z45" i="1"/>
  <c r="AG45" i="1" s="1"/>
  <c r="AA45" i="1"/>
  <c r="AB45" i="1"/>
  <c r="AC45" i="1"/>
  <c r="AD45" i="1"/>
  <c r="AE45" i="1"/>
  <c r="AF45" i="1"/>
  <c r="N45" i="1"/>
  <c r="V44" i="1"/>
  <c r="T44" i="1"/>
  <c r="U44" i="1"/>
  <c r="W44" i="1"/>
  <c r="X44" i="1"/>
  <c r="Y44" i="1"/>
  <c r="Z44" i="1"/>
  <c r="AA44" i="1"/>
  <c r="AB44" i="1"/>
  <c r="AC44" i="1"/>
  <c r="AD44" i="1"/>
  <c r="AE44" i="1"/>
  <c r="AF44" i="1"/>
  <c r="N44" i="1"/>
  <c r="V43" i="1"/>
  <c r="AK43" i="1" s="1"/>
  <c r="T43" i="1"/>
  <c r="AG43" i="1" s="1"/>
  <c r="U43" i="1"/>
  <c r="AJ43" i="1" s="1"/>
  <c r="W43" i="1"/>
  <c r="X43" i="1"/>
  <c r="Y43" i="1"/>
  <c r="Z43" i="1"/>
  <c r="AA43" i="1"/>
  <c r="AB43" i="1"/>
  <c r="AQ43" i="1" s="1"/>
  <c r="AC43" i="1"/>
  <c r="AR43" i="1" s="1"/>
  <c r="AD43" i="1"/>
  <c r="AS43" i="1" s="1"/>
  <c r="AE43" i="1"/>
  <c r="AF43" i="1"/>
  <c r="N43" i="1"/>
  <c r="V42" i="1"/>
  <c r="T42" i="1"/>
  <c r="U42" i="1"/>
  <c r="W42" i="1"/>
  <c r="X42" i="1"/>
  <c r="Y42" i="1"/>
  <c r="Z42" i="1"/>
  <c r="AA42" i="1"/>
  <c r="AB42" i="1"/>
  <c r="AC42" i="1"/>
  <c r="AD42" i="1"/>
  <c r="AE42" i="1"/>
  <c r="AF42" i="1"/>
  <c r="N42" i="1"/>
  <c r="V41" i="1"/>
  <c r="T41" i="1"/>
  <c r="U41" i="1"/>
  <c r="W41" i="1"/>
  <c r="X41" i="1"/>
  <c r="Y41" i="1"/>
  <c r="Z41" i="1"/>
  <c r="AA41" i="1"/>
  <c r="AB41" i="1"/>
  <c r="AC41" i="1"/>
  <c r="AD41" i="1"/>
  <c r="AE41" i="1"/>
  <c r="AF41" i="1"/>
  <c r="N41" i="1"/>
  <c r="V40" i="1"/>
  <c r="AK40" i="1" s="1"/>
  <c r="T40" i="1"/>
  <c r="AI40" i="1" s="1"/>
  <c r="U40" i="1"/>
  <c r="AJ40" i="1" s="1"/>
  <c r="W40" i="1"/>
  <c r="AL40" i="1" s="1"/>
  <c r="X40" i="1"/>
  <c r="Y40" i="1"/>
  <c r="AN40" i="1" s="1"/>
  <c r="Z40" i="1"/>
  <c r="AA40" i="1"/>
  <c r="AB40" i="1"/>
  <c r="AC40" i="1"/>
  <c r="AR40" i="1" s="1"/>
  <c r="AD40" i="1"/>
  <c r="AS40" i="1" s="1"/>
  <c r="AE40" i="1"/>
  <c r="AT40" i="1" s="1"/>
  <c r="AF40" i="1"/>
  <c r="AU40" i="1" s="1"/>
  <c r="AG40" i="1"/>
  <c r="AM40" i="1" s="1"/>
  <c r="N40" i="1"/>
  <c r="V39" i="1"/>
  <c r="T39" i="1"/>
  <c r="U39" i="1"/>
  <c r="W39" i="1"/>
  <c r="X39" i="1"/>
  <c r="Y39" i="1"/>
  <c r="Z39" i="1"/>
  <c r="AA39" i="1"/>
  <c r="AB39" i="1"/>
  <c r="AC39" i="1"/>
  <c r="AD39" i="1"/>
  <c r="AE39" i="1"/>
  <c r="AF39" i="1"/>
  <c r="N39" i="1"/>
  <c r="V28" i="1"/>
  <c r="T28" i="1"/>
  <c r="AG28" i="1" s="1"/>
  <c r="U28" i="1"/>
  <c r="W28" i="1"/>
  <c r="X28" i="1"/>
  <c r="Y28" i="1"/>
  <c r="Z28" i="1"/>
  <c r="AA28" i="1"/>
  <c r="AB28" i="1"/>
  <c r="AC28" i="1"/>
  <c r="AR28" i="1" s="1"/>
  <c r="AD28" i="1"/>
  <c r="AE28" i="1"/>
  <c r="AT28" i="1" s="1"/>
  <c r="AF28" i="1"/>
  <c r="N28" i="1"/>
  <c r="V27" i="1"/>
  <c r="T27" i="1"/>
  <c r="AI27" i="1" s="1"/>
  <c r="U27" i="1"/>
  <c r="AJ27" i="1" s="1"/>
  <c r="W27" i="1"/>
  <c r="X27" i="1"/>
  <c r="Y27" i="1"/>
  <c r="Z27" i="1"/>
  <c r="AG27" i="1" s="1"/>
  <c r="AA27" i="1"/>
  <c r="AB27" i="1"/>
  <c r="AC27" i="1"/>
  <c r="AR27" i="1" s="1"/>
  <c r="AD27" i="1"/>
  <c r="AS27" i="1" s="1"/>
  <c r="AE27" i="1"/>
  <c r="AT27" i="1" s="1"/>
  <c r="AF27" i="1"/>
  <c r="AU27" i="1" s="1"/>
  <c r="N27" i="1"/>
  <c r="V26" i="1"/>
  <c r="T26" i="1"/>
  <c r="U26" i="1"/>
  <c r="W26" i="1"/>
  <c r="X26" i="1"/>
  <c r="Y26" i="1"/>
  <c r="Z26" i="1"/>
  <c r="AA26" i="1"/>
  <c r="AB26" i="1"/>
  <c r="AC26" i="1"/>
  <c r="AD26" i="1"/>
  <c r="AE26" i="1"/>
  <c r="AF26" i="1"/>
  <c r="N26" i="1"/>
  <c r="V20" i="1"/>
  <c r="T20" i="1"/>
  <c r="AG20" i="1" s="1"/>
  <c r="U20" i="1"/>
  <c r="W20" i="1"/>
  <c r="X20" i="1"/>
  <c r="Y20" i="1"/>
  <c r="Z20" i="1"/>
  <c r="AA20" i="1"/>
  <c r="AB20" i="1"/>
  <c r="AC20" i="1"/>
  <c r="AD20" i="1"/>
  <c r="AE20" i="1"/>
  <c r="AF20" i="1"/>
  <c r="N20" i="1"/>
  <c r="V19" i="1"/>
  <c r="T19" i="1"/>
  <c r="U19" i="1"/>
  <c r="W19" i="1"/>
  <c r="X19" i="1"/>
  <c r="Y19" i="1"/>
  <c r="AG19" i="1" s="1"/>
  <c r="Z19" i="1"/>
  <c r="AO19" i="1" s="1"/>
  <c r="AA19" i="1"/>
  <c r="AP19" i="1" s="1"/>
  <c r="AB19" i="1"/>
  <c r="AC19" i="1"/>
  <c r="AD19" i="1"/>
  <c r="AE19" i="1"/>
  <c r="AT19" i="1" s="1"/>
  <c r="AF19" i="1"/>
  <c r="AU19" i="1" s="1"/>
  <c r="N19" i="1"/>
  <c r="V18" i="1"/>
  <c r="T18" i="1"/>
  <c r="AG18" i="1" s="1"/>
  <c r="U18" i="1"/>
  <c r="AJ18" i="1" s="1"/>
  <c r="W18" i="1"/>
  <c r="X18" i="1"/>
  <c r="Y18" i="1"/>
  <c r="Z18" i="1"/>
  <c r="AA18" i="1"/>
  <c r="AB18" i="1"/>
  <c r="AC18" i="1"/>
  <c r="AR18" i="1" s="1"/>
  <c r="AD18" i="1"/>
  <c r="AS18" i="1" s="1"/>
  <c r="AE18" i="1"/>
  <c r="AF18" i="1"/>
  <c r="N18" i="1"/>
  <c r="V17" i="1"/>
  <c r="T17" i="1"/>
  <c r="U17" i="1"/>
  <c r="W17" i="1"/>
  <c r="X17" i="1"/>
  <c r="Y17" i="1"/>
  <c r="Z17" i="1"/>
  <c r="AG17" i="1" s="1"/>
  <c r="AA17" i="1"/>
  <c r="AB17" i="1"/>
  <c r="AC17" i="1"/>
  <c r="AD17" i="1"/>
  <c r="AE17" i="1"/>
  <c r="AF17" i="1"/>
  <c r="AU17" i="1" s="1"/>
  <c r="N17" i="1"/>
  <c r="V16" i="1"/>
  <c r="T16" i="1"/>
  <c r="U16" i="1"/>
  <c r="W16" i="1"/>
  <c r="X16" i="1"/>
  <c r="Y16" i="1"/>
  <c r="Z16" i="1"/>
  <c r="AA16" i="1"/>
  <c r="AB16" i="1"/>
  <c r="AC16" i="1"/>
  <c r="AD16" i="1"/>
  <c r="AE16" i="1"/>
  <c r="AF16" i="1"/>
  <c r="N16" i="1"/>
  <c r="V15" i="1"/>
  <c r="T15" i="1"/>
  <c r="AG15" i="1" s="1"/>
  <c r="U15" i="1"/>
  <c r="W15" i="1"/>
  <c r="X15" i="1"/>
  <c r="Y15" i="1"/>
  <c r="Z15" i="1"/>
  <c r="AA15" i="1"/>
  <c r="AB15" i="1"/>
  <c r="AC15" i="1"/>
  <c r="AD15" i="1"/>
  <c r="AE15" i="1"/>
  <c r="AT15" i="1" s="1"/>
  <c r="AF15" i="1"/>
  <c r="N15" i="1"/>
  <c r="V14" i="1"/>
  <c r="T14" i="1"/>
  <c r="U14" i="1"/>
  <c r="W14" i="1"/>
  <c r="X14" i="1"/>
  <c r="Y14" i="1"/>
  <c r="Z14" i="1"/>
  <c r="AA14" i="1"/>
  <c r="AB14" i="1"/>
  <c r="AC14" i="1"/>
  <c r="AD14" i="1"/>
  <c r="AE14" i="1"/>
  <c r="AF14" i="1"/>
  <c r="N14" i="1"/>
  <c r="V13" i="1"/>
  <c r="T13" i="1"/>
  <c r="AG13" i="1" s="1"/>
  <c r="U13" i="1"/>
  <c r="AJ13" i="1" s="1"/>
  <c r="W13" i="1"/>
  <c r="X13" i="1"/>
  <c r="Y13" i="1"/>
  <c r="Z13" i="1"/>
  <c r="AA13" i="1"/>
  <c r="AB13" i="1"/>
  <c r="AC13" i="1"/>
  <c r="AR13" i="1" s="1"/>
  <c r="AD13" i="1"/>
  <c r="AS13" i="1" s="1"/>
  <c r="AE13" i="1"/>
  <c r="AF13" i="1"/>
  <c r="N13" i="1"/>
  <c r="V12" i="1"/>
  <c r="AK12" i="1" s="1"/>
  <c r="T12" i="1"/>
  <c r="AI12" i="1" s="1"/>
  <c r="U12" i="1"/>
  <c r="AJ12" i="1" s="1"/>
  <c r="W12" i="1"/>
  <c r="X12" i="1"/>
  <c r="Y12" i="1"/>
  <c r="AN12" i="1" s="1"/>
  <c r="Z12" i="1"/>
  <c r="AA12" i="1"/>
  <c r="AB12" i="1"/>
  <c r="AC12" i="1"/>
  <c r="AR12" i="1" s="1"/>
  <c r="AD12" i="1"/>
  <c r="AS12" i="1" s="1"/>
  <c r="AE12" i="1"/>
  <c r="AT12" i="1" s="1"/>
  <c r="AF12" i="1"/>
  <c r="AU12" i="1" s="1"/>
  <c r="AG12" i="1"/>
  <c r="AP12" i="1" s="1"/>
  <c r="N12" i="1"/>
  <c r="V11" i="1"/>
  <c r="AG11" i="1" s="1"/>
  <c r="T11" i="1"/>
  <c r="U11" i="1"/>
  <c r="W11" i="1"/>
  <c r="X11" i="1"/>
  <c r="Y11" i="1"/>
  <c r="Z11" i="1"/>
  <c r="AA11" i="1"/>
  <c r="AB11" i="1"/>
  <c r="AC11" i="1"/>
  <c r="AD11" i="1"/>
  <c r="AE11" i="1"/>
  <c r="AF11" i="1"/>
  <c r="N11" i="1"/>
  <c r="V10" i="1"/>
  <c r="T10" i="1"/>
  <c r="AG10" i="1" s="1"/>
  <c r="U10" i="1"/>
  <c r="AJ10" i="1" s="1"/>
  <c r="W10" i="1"/>
  <c r="X10" i="1"/>
  <c r="Y10" i="1"/>
  <c r="Z10" i="1"/>
  <c r="AA10" i="1"/>
  <c r="AB10" i="1"/>
  <c r="AC10" i="1"/>
  <c r="AD10" i="1"/>
  <c r="AS10" i="1" s="1"/>
  <c r="AE10" i="1"/>
  <c r="AF10" i="1"/>
  <c r="N10" i="1"/>
  <c r="V9" i="1"/>
  <c r="T9" i="1"/>
  <c r="U9" i="1"/>
  <c r="W9" i="1"/>
  <c r="X9" i="1"/>
  <c r="Y9" i="1"/>
  <c r="Z9" i="1"/>
  <c r="AA9" i="1"/>
  <c r="AB9" i="1"/>
  <c r="AC9" i="1"/>
  <c r="AD9" i="1"/>
  <c r="AE9" i="1"/>
  <c r="AF9" i="1"/>
  <c r="N9" i="1"/>
  <c r="V8" i="1"/>
  <c r="AK8" i="1" s="1"/>
  <c r="T8" i="1"/>
  <c r="AG8" i="1" s="1"/>
  <c r="U8" i="1"/>
  <c r="W8" i="1"/>
  <c r="X8" i="1"/>
  <c r="AM8" i="1" s="1"/>
  <c r="Y8" i="1"/>
  <c r="Z8" i="1"/>
  <c r="AA8" i="1"/>
  <c r="AP8" i="1" s="1"/>
  <c r="AB8" i="1"/>
  <c r="AQ8" i="1" s="1"/>
  <c r="AC8" i="1"/>
  <c r="AR8" i="1" s="1"/>
  <c r="AD8" i="1"/>
  <c r="AE8" i="1"/>
  <c r="AF8" i="1"/>
  <c r="AU8" i="1" s="1"/>
  <c r="N8" i="1"/>
  <c r="V7" i="1"/>
  <c r="AK7" i="1" s="1"/>
  <c r="T7" i="1"/>
  <c r="AG7" i="1" s="1"/>
  <c r="U7" i="1"/>
  <c r="AJ7" i="1" s="1"/>
  <c r="W7" i="1"/>
  <c r="X7" i="1"/>
  <c r="Y7" i="1"/>
  <c r="Z7" i="1"/>
  <c r="AA7" i="1"/>
  <c r="AB7" i="1"/>
  <c r="AQ7" i="1" s="1"/>
  <c r="AC7" i="1"/>
  <c r="AR7" i="1" s="1"/>
  <c r="AD7" i="1"/>
  <c r="AS7" i="1" s="1"/>
  <c r="AE7" i="1"/>
  <c r="AF7" i="1"/>
  <c r="N7" i="1"/>
  <c r="V6" i="1"/>
  <c r="T6" i="1"/>
  <c r="U6" i="1"/>
  <c r="W6" i="1"/>
  <c r="X6" i="1"/>
  <c r="Y6" i="1"/>
  <c r="AG6" i="1" s="1"/>
  <c r="Z6" i="1"/>
  <c r="AA6" i="1"/>
  <c r="AP6" i="1" s="1"/>
  <c r="AB6" i="1"/>
  <c r="AC6" i="1"/>
  <c r="AD6" i="1"/>
  <c r="AE6" i="1"/>
  <c r="AT6" i="1" s="1"/>
  <c r="AF6" i="1"/>
  <c r="AU6" i="1" s="1"/>
  <c r="N6" i="1"/>
  <c r="V5" i="1"/>
  <c r="T5" i="1"/>
  <c r="U5" i="1"/>
  <c r="W5" i="1"/>
  <c r="X5" i="1"/>
  <c r="Y5" i="1"/>
  <c r="Z5" i="1"/>
  <c r="AA5" i="1"/>
  <c r="AB5" i="1"/>
  <c r="AC5" i="1"/>
  <c r="AD5" i="1"/>
  <c r="AE5" i="1"/>
  <c r="AF5" i="1"/>
  <c r="N5" i="1"/>
  <c r="V4" i="1"/>
  <c r="U4" i="1"/>
  <c r="W4" i="1"/>
  <c r="X4" i="1"/>
  <c r="Y4" i="1"/>
  <c r="Z4" i="1"/>
  <c r="AA4" i="1"/>
  <c r="AB4" i="1"/>
  <c r="AC4" i="1"/>
  <c r="AD4" i="1"/>
  <c r="AE4" i="1"/>
  <c r="AF4" i="1"/>
  <c r="N4" i="1"/>
  <c r="N3" i="1"/>
  <c r="AM28" i="1" l="1"/>
  <c r="AO28" i="1"/>
  <c r="AP28" i="1"/>
  <c r="AU28" i="1"/>
  <c r="AL28" i="1"/>
  <c r="AN28" i="1"/>
  <c r="AP39" i="1"/>
  <c r="AU45" i="1"/>
  <c r="AM45" i="1"/>
  <c r="AN51" i="1"/>
  <c r="AL51" i="1"/>
  <c r="AM51" i="1"/>
  <c r="AP51" i="1"/>
  <c r="AO51" i="1"/>
  <c r="AP20" i="1"/>
  <c r="AN20" i="1"/>
  <c r="AM20" i="1"/>
  <c r="AL20" i="1"/>
  <c r="AO20" i="1"/>
  <c r="AQ45" i="1"/>
  <c r="AK45" i="1"/>
  <c r="AN45" i="1"/>
  <c r="AP45" i="1"/>
  <c r="AL45" i="1"/>
  <c r="AI52" i="1"/>
  <c r="AR61" i="1"/>
  <c r="AM10" i="1"/>
  <c r="AN10" i="1"/>
  <c r="AO10" i="1"/>
  <c r="AU10" i="1"/>
  <c r="AL10" i="1"/>
  <c r="AP10" i="1"/>
  <c r="AP11" i="1"/>
  <c r="AQ15" i="1"/>
  <c r="AK15" i="1"/>
  <c r="AQ28" i="1"/>
  <c r="AK28" i="1"/>
  <c r="AT45" i="1"/>
  <c r="AM46" i="1"/>
  <c r="AO46" i="1"/>
  <c r="AU46" i="1"/>
  <c r="AL46" i="1"/>
  <c r="AN46" i="1"/>
  <c r="AP46" i="1"/>
  <c r="AP47" i="1"/>
  <c r="AQ51" i="1"/>
  <c r="AK51" i="1"/>
  <c r="AN15" i="1"/>
  <c r="AP15" i="1"/>
  <c r="AM15" i="1"/>
  <c r="AL15" i="1"/>
  <c r="AO15" i="1"/>
  <c r="AR10" i="1"/>
  <c r="AK10" i="1"/>
  <c r="AO11" i="1"/>
  <c r="AT17" i="1"/>
  <c r="AM18" i="1"/>
  <c r="AP18" i="1"/>
  <c r="AO18" i="1"/>
  <c r="AL18" i="1"/>
  <c r="AN18" i="1"/>
  <c r="AU18" i="1"/>
  <c r="AT18" i="1"/>
  <c r="AS45" i="1"/>
  <c r="AJ45" i="1"/>
  <c r="AQ46" i="1"/>
  <c r="AK46" i="1"/>
  <c r="AO47" i="1"/>
  <c r="AM54" i="1"/>
  <c r="AO54" i="1"/>
  <c r="AU54" i="1"/>
  <c r="AL54" i="1"/>
  <c r="AN54" i="1"/>
  <c r="AP54" i="1"/>
  <c r="AP55" i="1"/>
  <c r="AO9" i="1"/>
  <c r="AJ11" i="1"/>
  <c r="AR11" i="1"/>
  <c r="AL11" i="1"/>
  <c r="AN11" i="1"/>
  <c r="AI11" i="1"/>
  <c r="AS11" i="1"/>
  <c r="AR15" i="1"/>
  <c r="AO4" i="1"/>
  <c r="AJ17" i="1"/>
  <c r="AQ18" i="1"/>
  <c r="AU20" i="1"/>
  <c r="AR41" i="1"/>
  <c r="AI41" i="1"/>
  <c r="AR45" i="1"/>
  <c r="AI45" i="1"/>
  <c r="AQ54" i="1"/>
  <c r="AK54" i="1"/>
  <c r="AO55" i="1"/>
  <c r="AJ65" i="1"/>
  <c r="AS65" i="1"/>
  <c r="AI65" i="1"/>
  <c r="AR65" i="1"/>
  <c r="AO65" i="1"/>
  <c r="AL65" i="1"/>
  <c r="AQ65" i="1"/>
  <c r="AR16" i="1"/>
  <c r="AR20" i="1"/>
  <c r="AU4" i="1"/>
  <c r="AR5" i="1"/>
  <c r="AI9" i="1"/>
  <c r="AK18" i="1"/>
  <c r="AO6" i="1"/>
  <c r="AU7" i="1"/>
  <c r="AU11" i="1"/>
  <c r="AM11" i="1"/>
  <c r="AL13" i="1"/>
  <c r="AT13" i="1"/>
  <c r="AP13" i="1"/>
  <c r="AU13" i="1"/>
  <c r="AM13" i="1"/>
  <c r="AN13" i="1"/>
  <c r="AO13" i="1"/>
  <c r="AP14" i="1"/>
  <c r="AR17" i="1"/>
  <c r="AI17" i="1"/>
  <c r="AI19" i="1"/>
  <c r="AR19" i="1"/>
  <c r="AQ19" i="1"/>
  <c r="AN19" i="1"/>
  <c r="AS19" i="1"/>
  <c r="AJ19" i="1"/>
  <c r="AL19" i="1"/>
  <c r="AM19" i="1"/>
  <c r="AK19" i="1"/>
  <c r="AT20" i="1"/>
  <c r="AT39" i="1"/>
  <c r="AQ41" i="1"/>
  <c r="AU43" i="1"/>
  <c r="AL49" i="1"/>
  <c r="AT49" i="1"/>
  <c r="AP49" i="1"/>
  <c r="AM49" i="1"/>
  <c r="AU49" i="1"/>
  <c r="AO49" i="1"/>
  <c r="AN49" i="1"/>
  <c r="AP50" i="1"/>
  <c r="AR53" i="1"/>
  <c r="AI53" i="1"/>
  <c r="AJ97" i="1"/>
  <c r="AS97" i="1"/>
  <c r="AI97" i="1"/>
  <c r="AR97" i="1"/>
  <c r="AO97" i="1"/>
  <c r="AP97" i="1"/>
  <c r="AL97" i="1"/>
  <c r="AQ97" i="1"/>
  <c r="AQ11" i="1"/>
  <c r="AQ10" i="1"/>
  <c r="AM4" i="1"/>
  <c r="AI5" i="1"/>
  <c r="AR9" i="1"/>
  <c r="AS17" i="1"/>
  <c r="AI6" i="1"/>
  <c r="AR6" i="1"/>
  <c r="AM6" i="1"/>
  <c r="AQ6" i="1"/>
  <c r="AK6" i="1"/>
  <c r="AJ6" i="1"/>
  <c r="AS6" i="1"/>
  <c r="AL6" i="1"/>
  <c r="AN6" i="1"/>
  <c r="AT7" i="1"/>
  <c r="AO8" i="1"/>
  <c r="AL8" i="1"/>
  <c r="AN8" i="1"/>
  <c r="AT8" i="1"/>
  <c r="AJ8" i="1"/>
  <c r="AS8" i="1"/>
  <c r="AT11" i="1"/>
  <c r="AQ13" i="1"/>
  <c r="AK13" i="1"/>
  <c r="AO14" i="1"/>
  <c r="AU15" i="1"/>
  <c r="AS20" i="1"/>
  <c r="AJ20" i="1"/>
  <c r="AM27" i="1"/>
  <c r="AN27" i="1"/>
  <c r="AQ27" i="1"/>
  <c r="AK27" i="1"/>
  <c r="AV27" i="1" s="1"/>
  <c r="AP27" i="1"/>
  <c r="AL27" i="1"/>
  <c r="AT43" i="1"/>
  <c r="AR44" i="1"/>
  <c r="AI44" i="1"/>
  <c r="AT47" i="1"/>
  <c r="AI50" i="1"/>
  <c r="AV50" i="1" s="1"/>
  <c r="AR50" i="1"/>
  <c r="AK50" i="1"/>
  <c r="AJ50" i="1"/>
  <c r="AQ50" i="1"/>
  <c r="AN50" i="1"/>
  <c r="AS50" i="1"/>
  <c r="AL50" i="1"/>
  <c r="AM50" i="1"/>
  <c r="AU51" i="1"/>
  <c r="AL7" i="1"/>
  <c r="AM7" i="1"/>
  <c r="AN7" i="1"/>
  <c r="AO7" i="1"/>
  <c r="AP7" i="1"/>
  <c r="AT10" i="1"/>
  <c r="AS15" i="1"/>
  <c r="AJ15" i="1"/>
  <c r="AQ16" i="1"/>
  <c r="AK16" i="1"/>
  <c r="AK17" i="1"/>
  <c r="AQ17" i="1"/>
  <c r="AN17" i="1"/>
  <c r="AL17" i="1"/>
  <c r="AM17" i="1"/>
  <c r="AP17" i="1"/>
  <c r="AQ20" i="1"/>
  <c r="AK20" i="1"/>
  <c r="AS28" i="1"/>
  <c r="AJ28" i="1"/>
  <c r="AL43" i="1"/>
  <c r="AM43" i="1"/>
  <c r="AN43" i="1"/>
  <c r="AO43" i="1"/>
  <c r="AP43" i="1"/>
  <c r="AT46" i="1"/>
  <c r="AS51" i="1"/>
  <c r="AJ51" i="1"/>
  <c r="AQ52" i="1"/>
  <c r="AK52" i="1"/>
  <c r="AM53" i="1"/>
  <c r="AN53" i="1"/>
  <c r="AQ53" i="1"/>
  <c r="AK53" i="1"/>
  <c r="AP53" i="1"/>
  <c r="AL53" i="1"/>
  <c r="AJ62" i="1"/>
  <c r="AS62" i="1"/>
  <c r="AT62" i="1"/>
  <c r="AP62" i="1"/>
  <c r="AL62" i="1"/>
  <c r="AM62" i="1"/>
  <c r="AQ62" i="1"/>
  <c r="AK62" i="1"/>
  <c r="AL92" i="1"/>
  <c r="AR93" i="1"/>
  <c r="AG4" i="1"/>
  <c r="AI28" i="1"/>
  <c r="AG39" i="1"/>
  <c r="AU39" i="1" s="1"/>
  <c r="AP40" i="1"/>
  <c r="AI46" i="1"/>
  <c r="AV46" i="1" s="1"/>
  <c r="AG47" i="1"/>
  <c r="AQ47" i="1" s="1"/>
  <c r="AP48" i="1"/>
  <c r="AI54" i="1"/>
  <c r="AG55" i="1"/>
  <c r="AT57" i="1"/>
  <c r="AP59" i="1"/>
  <c r="AU62" i="1"/>
  <c r="AL63" i="1"/>
  <c r="AQ64" i="1"/>
  <c r="AG64" i="1"/>
  <c r="AK64" i="1"/>
  <c r="AT69" i="1"/>
  <c r="AQ69" i="1"/>
  <c r="AK69" i="1"/>
  <c r="AO72" i="1"/>
  <c r="AR74" i="1"/>
  <c r="AG74" i="1"/>
  <c r="AI74" i="1" s="1"/>
  <c r="AO77" i="1"/>
  <c r="AJ81" i="1"/>
  <c r="AS81" i="1"/>
  <c r="AI81" i="1"/>
  <c r="AR81" i="1"/>
  <c r="AO81" i="1"/>
  <c r="AP81" i="1"/>
  <c r="AL81" i="1"/>
  <c r="AN81" i="1"/>
  <c r="AG84" i="1"/>
  <c r="AS84" i="1" s="1"/>
  <c r="AT89" i="1"/>
  <c r="AU94" i="1"/>
  <c r="AL95" i="1"/>
  <c r="AQ96" i="1"/>
  <c r="AG96" i="1"/>
  <c r="AK96" i="1"/>
  <c r="AM100" i="1"/>
  <c r="AT101" i="1"/>
  <c r="AQ101" i="1"/>
  <c r="AK101" i="1"/>
  <c r="AS102" i="1"/>
  <c r="AJ102" i="1"/>
  <c r="AO109" i="1"/>
  <c r="AI109" i="1"/>
  <c r="AP109" i="1"/>
  <c r="AS109" i="1"/>
  <c r="AN109" i="1"/>
  <c r="AP111" i="1"/>
  <c r="AL118" i="1"/>
  <c r="AM118" i="1"/>
  <c r="AT118" i="1"/>
  <c r="AU118" i="1"/>
  <c r="AO118" i="1"/>
  <c r="AP118" i="1"/>
  <c r="AQ118" i="1"/>
  <c r="AN122" i="1"/>
  <c r="AG151" i="1"/>
  <c r="AT151" i="1" s="1"/>
  <c r="AL151" i="1"/>
  <c r="AT228" i="1"/>
  <c r="AI8" i="1"/>
  <c r="AM12" i="1"/>
  <c r="AI13" i="1"/>
  <c r="AO12" i="1"/>
  <c r="AG16" i="1"/>
  <c r="AI20" i="1"/>
  <c r="AG26" i="1"/>
  <c r="AR26" i="1" s="1"/>
  <c r="AO40" i="1"/>
  <c r="AV40" i="1" s="1"/>
  <c r="AI43" i="1"/>
  <c r="AG44" i="1"/>
  <c r="AU44" i="1" s="1"/>
  <c r="AO48" i="1"/>
  <c r="AI51" i="1"/>
  <c r="AG52" i="1"/>
  <c r="AG56" i="1"/>
  <c r="AO59" i="1"/>
  <c r="AG59" i="1"/>
  <c r="AG61" i="1"/>
  <c r="AP64" i="1"/>
  <c r="AK65" i="1"/>
  <c r="AP69" i="1"/>
  <c r="AR70" i="1"/>
  <c r="AI70" i="1"/>
  <c r="AQ74" i="1"/>
  <c r="AI77" i="1"/>
  <c r="AG79" i="1"/>
  <c r="AS79" i="1" s="1"/>
  <c r="AU81" i="1"/>
  <c r="AG86" i="1"/>
  <c r="AG91" i="1"/>
  <c r="AG93" i="1"/>
  <c r="AU93" i="1" s="1"/>
  <c r="AP96" i="1"/>
  <c r="AK97" i="1"/>
  <c r="AP101" i="1"/>
  <c r="AR102" i="1"/>
  <c r="AI102" i="1"/>
  <c r="AT103" i="1"/>
  <c r="AN107" i="1"/>
  <c r="AU109" i="1"/>
  <c r="AM109" i="1"/>
  <c r="AU111" i="1"/>
  <c r="AO111" i="1"/>
  <c r="AM114" i="1"/>
  <c r="AT123" i="1"/>
  <c r="AP128" i="1"/>
  <c r="AG9" i="1"/>
  <c r="AL12" i="1"/>
  <c r="AV12" i="1" s="1"/>
  <c r="AG14" i="1"/>
  <c r="AU14" i="1" s="1"/>
  <c r="AI49" i="1"/>
  <c r="AI10" i="1"/>
  <c r="AO17" i="1"/>
  <c r="AO27" i="1"/>
  <c r="AG41" i="1"/>
  <c r="AO45" i="1"/>
  <c r="AO53" i="1"/>
  <c r="AQ61" i="1"/>
  <c r="AK61" i="1"/>
  <c r="AO64" i="1"/>
  <c r="AP65" i="1"/>
  <c r="AG66" i="1"/>
  <c r="AS66" i="1" s="1"/>
  <c r="AI66" i="1"/>
  <c r="AJ73" i="1"/>
  <c r="AS73" i="1"/>
  <c r="AI73" i="1"/>
  <c r="AR73" i="1"/>
  <c r="AO73" i="1"/>
  <c r="AP73" i="1"/>
  <c r="AL73" i="1"/>
  <c r="AN73" i="1"/>
  <c r="AG76" i="1"/>
  <c r="AU77" i="1"/>
  <c r="AT81" i="1"/>
  <c r="AU86" i="1"/>
  <c r="AG88" i="1"/>
  <c r="AK88" i="1"/>
  <c r="AQ93" i="1"/>
  <c r="AK93" i="1"/>
  <c r="AO96" i="1"/>
  <c r="AG98" i="1"/>
  <c r="AI98" i="1"/>
  <c r="AU100" i="1"/>
  <c r="AJ105" i="1"/>
  <c r="AS105" i="1"/>
  <c r="AI105" i="1"/>
  <c r="AR105" i="1"/>
  <c r="AO105" i="1"/>
  <c r="AP105" i="1"/>
  <c r="AL105" i="1"/>
  <c r="AN105" i="1"/>
  <c r="AL109" i="1"/>
  <c r="AN111" i="1"/>
  <c r="AL114" i="1"/>
  <c r="AM121" i="1"/>
  <c r="AT122" i="1"/>
  <c r="AL122" i="1"/>
  <c r="AG125" i="1"/>
  <c r="AP127" i="1"/>
  <c r="AT131" i="1"/>
  <c r="AP135" i="1"/>
  <c r="AQ12" i="1"/>
  <c r="AQ40" i="1"/>
  <c r="AK58" i="1"/>
  <c r="AR63" i="1"/>
  <c r="AT64" i="1"/>
  <c r="AJ70" i="1"/>
  <c r="AS70" i="1"/>
  <c r="AT70" i="1"/>
  <c r="AP70" i="1"/>
  <c r="AL70" i="1"/>
  <c r="AM70" i="1"/>
  <c r="AS82" i="1"/>
  <c r="AR86" i="1"/>
  <c r="AI86" i="1"/>
  <c r="AM95" i="1"/>
  <c r="AQ95" i="1"/>
  <c r="AK95" i="1"/>
  <c r="AN95" i="1"/>
  <c r="AO95" i="1"/>
  <c r="AT96" i="1"/>
  <c r="AT102" i="1"/>
  <c r="AP102" i="1"/>
  <c r="AL102" i="1"/>
  <c r="AM102" i="1"/>
  <c r="AM107" i="1"/>
  <c r="AT107" i="1"/>
  <c r="AU107" i="1"/>
  <c r="AO107" i="1"/>
  <c r="AP107" i="1"/>
  <c r="AS111" i="1"/>
  <c r="AI229" i="1"/>
  <c r="AR229" i="1"/>
  <c r="AO229" i="1"/>
  <c r="AP229" i="1"/>
  <c r="AL229" i="1"/>
  <c r="AQ229" i="1"/>
  <c r="AI18" i="1"/>
  <c r="AM48" i="1"/>
  <c r="AV48" i="1" s="1"/>
  <c r="AN57" i="1"/>
  <c r="AG60" i="1"/>
  <c r="AJ60" i="1" s="1"/>
  <c r="AO62" i="1"/>
  <c r="AT65" i="1"/>
  <c r="AG72" i="1"/>
  <c r="AK72" i="1"/>
  <c r="AK77" i="1"/>
  <c r="AO80" i="1"/>
  <c r="AR82" i="1"/>
  <c r="AJ89" i="1"/>
  <c r="AS89" i="1"/>
  <c r="AI89" i="1"/>
  <c r="AR89" i="1"/>
  <c r="AO89" i="1"/>
  <c r="AP89" i="1"/>
  <c r="AL89" i="1"/>
  <c r="AN98" i="1"/>
  <c r="AK100" i="1"/>
  <c r="AQ104" i="1"/>
  <c r="AQ107" i="1"/>
  <c r="AR120" i="1"/>
  <c r="AQ121" i="1"/>
  <c r="AK11" i="1"/>
  <c r="AG42" i="1"/>
  <c r="AU57" i="1"/>
  <c r="AG67" i="1"/>
  <c r="AL69" i="1"/>
  <c r="AM69" i="1"/>
  <c r="AN69" i="1"/>
  <c r="AJ69" i="1"/>
  <c r="AS69" i="1"/>
  <c r="AS74" i="1"/>
  <c r="AG87" i="1"/>
  <c r="AT88" i="1"/>
  <c r="AL101" i="1"/>
  <c r="AM101" i="1"/>
  <c r="AJ101" i="1"/>
  <c r="AS101" i="1"/>
  <c r="AP104" i="1"/>
  <c r="AG106" i="1"/>
  <c r="AL106" i="1" s="1"/>
  <c r="AJ122" i="1"/>
  <c r="AS122" i="1"/>
  <c r="AP122" i="1"/>
  <c r="AM122" i="1"/>
  <c r="AQ122" i="1"/>
  <c r="AK122" i="1"/>
  <c r="AT127" i="1"/>
  <c r="AL127" i="1"/>
  <c r="AM127" i="1"/>
  <c r="AK127" i="1"/>
  <c r="AJ127" i="1"/>
  <c r="AQ127" i="1"/>
  <c r="AN127" i="1"/>
  <c r="AS127" i="1"/>
  <c r="AR128" i="1"/>
  <c r="AI15" i="1"/>
  <c r="AG5" i="1"/>
  <c r="AO50" i="1"/>
  <c r="AO56" i="1"/>
  <c r="AS58" i="1"/>
  <c r="AP61" i="1"/>
  <c r="AR62" i="1"/>
  <c r="AI62" i="1"/>
  <c r="AT63" i="1"/>
  <c r="AM65" i="1"/>
  <c r="AQ66" i="1"/>
  <c r="AK66" i="1"/>
  <c r="AI69" i="1"/>
  <c r="AQ70" i="1"/>
  <c r="AG71" i="1"/>
  <c r="AT72" i="1"/>
  <c r="AU73" i="1"/>
  <c r="AG78" i="1"/>
  <c r="AR78" i="1" s="1"/>
  <c r="AO83" i="1"/>
  <c r="AG83" i="1"/>
  <c r="AG85" i="1"/>
  <c r="AQ85" i="1" s="1"/>
  <c r="AK89" i="1"/>
  <c r="AS90" i="1"/>
  <c r="AJ90" i="1"/>
  <c r="AN92" i="1"/>
  <c r="AT95" i="1"/>
  <c r="AM97" i="1"/>
  <c r="AK98" i="1"/>
  <c r="AG99" i="1"/>
  <c r="AO99" i="1" s="1"/>
  <c r="AT100" i="1"/>
  <c r="AI101" i="1"/>
  <c r="AN101" i="1"/>
  <c r="AQ102" i="1"/>
  <c r="AG103" i="1"/>
  <c r="AT104" i="1"/>
  <c r="AU105" i="1"/>
  <c r="AM106" i="1"/>
  <c r="AM108" i="1"/>
  <c r="AR108" i="1"/>
  <c r="AJ108" i="1"/>
  <c r="AU108" i="1"/>
  <c r="AI108" i="1"/>
  <c r="AQ108" i="1"/>
  <c r="AJ109" i="1"/>
  <c r="AU116" i="1"/>
  <c r="AM116" i="1"/>
  <c r="AR116" i="1"/>
  <c r="AJ116" i="1"/>
  <c r="AI116" i="1"/>
  <c r="AQ116" i="1"/>
  <c r="AN116" i="1"/>
  <c r="AN119" i="1"/>
  <c r="AM129" i="1"/>
  <c r="AI141" i="1"/>
  <c r="AR141" i="1"/>
  <c r="AP141" i="1"/>
  <c r="AL141" i="1"/>
  <c r="AQ141" i="1"/>
  <c r="AN141" i="1"/>
  <c r="AP234" i="1"/>
  <c r="AL234" i="1"/>
  <c r="AM234" i="1"/>
  <c r="AQ234" i="1"/>
  <c r="AK234" i="1"/>
  <c r="AN234" i="1"/>
  <c r="AQ48" i="1"/>
  <c r="AQ58" i="1"/>
  <c r="AT60" i="1"/>
  <c r="AM63" i="1"/>
  <c r="AQ63" i="1"/>
  <c r="AK63" i="1"/>
  <c r="AN63" i="1"/>
  <c r="AO63" i="1"/>
  <c r="AU65" i="1"/>
  <c r="AG75" i="1"/>
  <c r="AP75" i="1" s="1"/>
  <c r="AL77" i="1"/>
  <c r="AM77" i="1"/>
  <c r="AN77" i="1"/>
  <c r="AJ77" i="1"/>
  <c r="AS77" i="1"/>
  <c r="AJ82" i="1"/>
  <c r="AP85" i="1"/>
  <c r="AT87" i="1"/>
  <c r="AR95" i="1"/>
  <c r="AU97" i="1"/>
  <c r="AN100" i="1"/>
  <c r="AJ100" i="1"/>
  <c r="AS100" i="1"/>
  <c r="AI100" i="1"/>
  <c r="AR100" i="1"/>
  <c r="AO100" i="1"/>
  <c r="AR107" i="1"/>
  <c r="AL111" i="1"/>
  <c r="AM111" i="1"/>
  <c r="AQ111" i="1"/>
  <c r="AK111" i="1"/>
  <c r="AT111" i="1"/>
  <c r="AQ131" i="1"/>
  <c r="AK57" i="1"/>
  <c r="AJ57" i="1"/>
  <c r="AS57" i="1"/>
  <c r="AI57" i="1"/>
  <c r="AR57" i="1"/>
  <c r="AO57" i="1"/>
  <c r="AP57" i="1"/>
  <c r="AL57" i="1"/>
  <c r="AU61" i="1"/>
  <c r="AU70" i="1"/>
  <c r="AQ72" i="1"/>
  <c r="AQ77" i="1"/>
  <c r="AG82" i="1"/>
  <c r="AI82" i="1"/>
  <c r="AN89" i="1"/>
  <c r="AG92" i="1"/>
  <c r="AP92" i="1" s="1"/>
  <c r="AO94" i="1"/>
  <c r="AT97" i="1"/>
  <c r="AQ100" i="1"/>
  <c r="AU102" i="1"/>
  <c r="AO103" i="1"/>
  <c r="AG104" i="1"/>
  <c r="AK104" i="1"/>
  <c r="AK107" i="1"/>
  <c r="AS119" i="1"/>
  <c r="AG119" i="1"/>
  <c r="AJ119" i="1" s="1"/>
  <c r="AG120" i="1"/>
  <c r="AI120" i="1" s="1"/>
  <c r="AR129" i="1"/>
  <c r="AJ212" i="1"/>
  <c r="AU63" i="1"/>
  <c r="AP72" i="1"/>
  <c r="AJ74" i="1"/>
  <c r="AP77" i="1"/>
  <c r="AQ82" i="1"/>
  <c r="AK82" i="1"/>
  <c r="AU89" i="1"/>
  <c r="AG94" i="1"/>
  <c r="AJ94" i="1" s="1"/>
  <c r="AU95" i="1"/>
  <c r="AP100" i="1"/>
  <c r="AQ128" i="1"/>
  <c r="AK128" i="1"/>
  <c r="AN128" i="1"/>
  <c r="AO128" i="1"/>
  <c r="AJ128" i="1"/>
  <c r="AL128" i="1"/>
  <c r="AM128" i="1"/>
  <c r="AI7" i="1"/>
  <c r="AK56" i="1"/>
  <c r="AQ57" i="1"/>
  <c r="AR58" i="1"/>
  <c r="AG58" i="1"/>
  <c r="AI58" i="1"/>
  <c r="AS63" i="1"/>
  <c r="AJ63" i="1"/>
  <c r="AN65" i="1"/>
  <c r="AS68" i="1"/>
  <c r="AG68" i="1"/>
  <c r="AU69" i="1"/>
  <c r="AK70" i="1"/>
  <c r="AO70" i="1"/>
  <c r="AT73" i="1"/>
  <c r="AN74" i="1"/>
  <c r="AU78" i="1"/>
  <c r="AQ80" i="1"/>
  <c r="AG80" i="1"/>
  <c r="AK80" i="1"/>
  <c r="AK85" i="1"/>
  <c r="AO88" i="1"/>
  <c r="AQ89" i="1"/>
  <c r="AR90" i="1"/>
  <c r="AG90" i="1"/>
  <c r="AK90" i="1" s="1"/>
  <c r="AT91" i="1"/>
  <c r="AS95" i="1"/>
  <c r="AJ95" i="1"/>
  <c r="AU96" i="1"/>
  <c r="AN97" i="1"/>
  <c r="AU101" i="1"/>
  <c r="AK102" i="1"/>
  <c r="AO102" i="1"/>
  <c r="AT105" i="1"/>
  <c r="AS107" i="1"/>
  <c r="AJ107" i="1"/>
  <c r="AS118" i="1"/>
  <c r="AU127" i="1"/>
  <c r="AU128" i="1"/>
  <c r="AM141" i="1"/>
  <c r="AR231" i="1"/>
  <c r="AI231" i="1"/>
  <c r="AT108" i="1"/>
  <c r="AN110" i="1"/>
  <c r="AT116" i="1"/>
  <c r="AJ117" i="1"/>
  <c r="AR119" i="1"/>
  <c r="AI119" i="1"/>
  <c r="AL126" i="1"/>
  <c r="AM126" i="1"/>
  <c r="AN126" i="1"/>
  <c r="AS134" i="1"/>
  <c r="AJ134" i="1"/>
  <c r="AO135" i="1"/>
  <c r="AR136" i="1"/>
  <c r="AG136" i="1"/>
  <c r="AS136" i="1" s="1"/>
  <c r="AR139" i="1"/>
  <c r="AG139" i="1"/>
  <c r="AU141" i="1"/>
  <c r="AG168" i="1"/>
  <c r="AR168" i="1" s="1"/>
  <c r="AI168" i="1"/>
  <c r="AN170" i="1"/>
  <c r="AO170" i="1"/>
  <c r="AP170" i="1"/>
  <c r="AL170" i="1"/>
  <c r="AM170" i="1"/>
  <c r="AU215" i="1"/>
  <c r="AU233" i="1"/>
  <c r="AJ246" i="1"/>
  <c r="AS246" i="1"/>
  <c r="AP246" i="1"/>
  <c r="AT246" i="1"/>
  <c r="AL246" i="1"/>
  <c r="AQ246" i="1"/>
  <c r="AK246" i="1"/>
  <c r="AP339" i="1"/>
  <c r="AJ510" i="1"/>
  <c r="AS510" i="1"/>
  <c r="AO510" i="1"/>
  <c r="AT510" i="1"/>
  <c r="AP510" i="1"/>
  <c r="AL510" i="1"/>
  <c r="AQ510" i="1"/>
  <c r="AR510" i="1"/>
  <c r="AI510" i="1"/>
  <c r="AV510" i="1" s="1"/>
  <c r="AQ212" i="1"/>
  <c r="AG212" i="1"/>
  <c r="AI212" i="1"/>
  <c r="CY197" i="1"/>
  <c r="AT109" i="1"/>
  <c r="AS110" i="1"/>
  <c r="AV110" i="1" s="1"/>
  <c r="AU126" i="1"/>
  <c r="AI133" i="1"/>
  <c r="AR133" i="1"/>
  <c r="AO133" i="1"/>
  <c r="AP133" i="1"/>
  <c r="AN133" i="1"/>
  <c r="AG134" i="1"/>
  <c r="AG135" i="1"/>
  <c r="AU137" i="1"/>
  <c r="AQ139" i="1"/>
  <c r="AT141" i="1"/>
  <c r="AU145" i="1"/>
  <c r="AG145" i="1"/>
  <c r="AM145" i="1"/>
  <c r="AU146" i="1"/>
  <c r="AG148" i="1"/>
  <c r="AI148" i="1" s="1"/>
  <c r="AQ170" i="1"/>
  <c r="AK170" i="1"/>
  <c r="AT175" i="1"/>
  <c r="AG175" i="1"/>
  <c r="AL175" i="1"/>
  <c r="AG207" i="1"/>
  <c r="AK207" i="1"/>
  <c r="AG222" i="1"/>
  <c r="AK222" i="1" s="1"/>
  <c r="AG240" i="1"/>
  <c r="AK240" i="1" s="1"/>
  <c r="AO246" i="1"/>
  <c r="AI63" i="1"/>
  <c r="AI71" i="1"/>
  <c r="AI95" i="1"/>
  <c r="AI103" i="1"/>
  <c r="AI107" i="1"/>
  <c r="AR114" i="1"/>
  <c r="AI114" i="1"/>
  <c r="AG115" i="1"/>
  <c r="AJ115" i="1" s="1"/>
  <c r="AK118" i="1"/>
  <c r="AU122" i="1"/>
  <c r="AJ123" i="1"/>
  <c r="AG124" i="1"/>
  <c r="AP124" i="1" s="1"/>
  <c r="AN125" i="1"/>
  <c r="AT126" i="1"/>
  <c r="AR127" i="1"/>
  <c r="AI127" i="1"/>
  <c r="AU133" i="1"/>
  <c r="AQ134" i="1"/>
  <c r="AK134" i="1"/>
  <c r="AG138" i="1"/>
  <c r="AO138" i="1" s="1"/>
  <c r="AS141" i="1"/>
  <c r="AJ141" i="1"/>
  <c r="AJ149" i="1"/>
  <c r="AG156" i="1"/>
  <c r="AN156" i="1"/>
  <c r="AS175" i="1"/>
  <c r="AJ175" i="1"/>
  <c r="AG204" i="1"/>
  <c r="AI204" i="1"/>
  <c r="AM224" i="1"/>
  <c r="AM232" i="1"/>
  <c r="AG113" i="1"/>
  <c r="AI118" i="1"/>
  <c r="AV118" i="1" s="1"/>
  <c r="AO119" i="1"/>
  <c r="AU121" i="1"/>
  <c r="AR123" i="1"/>
  <c r="AG123" i="1"/>
  <c r="AI123" i="1"/>
  <c r="AU125" i="1"/>
  <c r="AS126" i="1"/>
  <c r="AJ126" i="1"/>
  <c r="AV126" i="1" s="1"/>
  <c r="AG132" i="1"/>
  <c r="AT132" i="1" s="1"/>
  <c r="AT133" i="1"/>
  <c r="AG140" i="1"/>
  <c r="AP140" i="1" s="1"/>
  <c r="AK140" i="1"/>
  <c r="AG149" i="1"/>
  <c r="AS149" i="1" s="1"/>
  <c r="AT173" i="1"/>
  <c r="AL173" i="1"/>
  <c r="AR176" i="1"/>
  <c r="AI208" i="1"/>
  <c r="AR208" i="1"/>
  <c r="AO208" i="1"/>
  <c r="AP208" i="1"/>
  <c r="AL208" i="1"/>
  <c r="AQ208" i="1"/>
  <c r="AS214" i="1"/>
  <c r="AJ214" i="1"/>
  <c r="AG227" i="1"/>
  <c r="AO244" i="1"/>
  <c r="AJ68" i="1"/>
  <c r="AJ76" i="1"/>
  <c r="AK109" i="1"/>
  <c r="AP110" i="1"/>
  <c r="AG112" i="1"/>
  <c r="AI112" i="1"/>
  <c r="AQ113" i="1"/>
  <c r="AP116" i="1"/>
  <c r="AT125" i="1"/>
  <c r="AQ126" i="1"/>
  <c r="AG129" i="1"/>
  <c r="AP132" i="1"/>
  <c r="AS133" i="1"/>
  <c r="AJ133" i="1"/>
  <c r="AG137" i="1"/>
  <c r="AK141" i="1"/>
  <c r="AJ142" i="1"/>
  <c r="AO143" i="1"/>
  <c r="AR143" i="1"/>
  <c r="AU143" i="1"/>
  <c r="AI143" i="1"/>
  <c r="AP143" i="1"/>
  <c r="AG146" i="1"/>
  <c r="AI146" i="1"/>
  <c r="AR147" i="1"/>
  <c r="AQ150" i="1"/>
  <c r="AG150" i="1"/>
  <c r="AK150" i="1" s="1"/>
  <c r="AI159" i="1"/>
  <c r="AR159" i="1"/>
  <c r="AO159" i="1"/>
  <c r="AP159" i="1"/>
  <c r="AL159" i="1"/>
  <c r="AM159" i="1"/>
  <c r="AI167" i="1"/>
  <c r="AR167" i="1"/>
  <c r="AO167" i="1"/>
  <c r="AP167" i="1"/>
  <c r="AQ167" i="1"/>
  <c r="AN167" i="1"/>
  <c r="AG169" i="1"/>
  <c r="AO169" i="1" s="1"/>
  <c r="AU170" i="1"/>
  <c r="AU171" i="1"/>
  <c r="AQ217" i="1"/>
  <c r="AK217" i="1"/>
  <c r="AN229" i="1"/>
  <c r="AS232" i="1"/>
  <c r="AJ232" i="1"/>
  <c r="AK235" i="1"/>
  <c r="AN238" i="1"/>
  <c r="AO239" i="1"/>
  <c r="AP239" i="1"/>
  <c r="AS239" i="1"/>
  <c r="AN239" i="1"/>
  <c r="AI265" i="1"/>
  <c r="AR265" i="1"/>
  <c r="AO265" i="1"/>
  <c r="AP265" i="1"/>
  <c r="AM265" i="1"/>
  <c r="AL265" i="1"/>
  <c r="AQ265" i="1"/>
  <c r="AO108" i="1"/>
  <c r="AO110" i="1"/>
  <c r="AK110" i="1"/>
  <c r="AR111" i="1"/>
  <c r="AI111" i="1"/>
  <c r="AV111" i="1" s="1"/>
  <c r="AK116" i="1"/>
  <c r="AO116" i="1"/>
  <c r="AG117" i="1"/>
  <c r="AN117" i="1"/>
  <c r="AN118" i="1"/>
  <c r="AR122" i="1"/>
  <c r="AI122" i="1"/>
  <c r="AP126" i="1"/>
  <c r="AK126" i="1"/>
  <c r="AO127" i="1"/>
  <c r="AT128" i="1"/>
  <c r="AQ129" i="1"/>
  <c r="AK129" i="1"/>
  <c r="AG130" i="1"/>
  <c r="AO132" i="1"/>
  <c r="AI134" i="1"/>
  <c r="AN134" i="1"/>
  <c r="AR135" i="1"/>
  <c r="AI135" i="1"/>
  <c r="AQ137" i="1"/>
  <c r="AK137" i="1"/>
  <c r="AR142" i="1"/>
  <c r="AG142" i="1"/>
  <c r="AI142" i="1"/>
  <c r="AP150" i="1"/>
  <c r="AT153" i="1"/>
  <c r="AS157" i="1"/>
  <c r="AJ157" i="1"/>
  <c r="AM167" i="1"/>
  <c r="AT223" i="1"/>
  <c r="AR225" i="1"/>
  <c r="AU229" i="1"/>
  <c r="AM229" i="1"/>
  <c r="AN232" i="1"/>
  <c r="AO232" i="1"/>
  <c r="AP232" i="1"/>
  <c r="AL232" i="1"/>
  <c r="AP254" i="1"/>
  <c r="AL254" i="1"/>
  <c r="AQ254" i="1"/>
  <c r="AT254" i="1"/>
  <c r="AK254" i="1"/>
  <c r="AO254" i="1"/>
  <c r="AN254" i="1"/>
  <c r="AN276" i="1"/>
  <c r="AO276" i="1"/>
  <c r="AP276" i="1"/>
  <c r="AL276" i="1"/>
  <c r="AM276" i="1"/>
  <c r="AU276" i="1"/>
  <c r="AG114" i="1"/>
  <c r="AU114" i="1" s="1"/>
  <c r="AG121" i="1"/>
  <c r="AK121" i="1" s="1"/>
  <c r="AO126" i="1"/>
  <c r="AP129" i="1"/>
  <c r="AR131" i="1"/>
  <c r="AG131" i="1"/>
  <c r="AJ131" i="1" s="1"/>
  <c r="AK132" i="1"/>
  <c r="AQ133" i="1"/>
  <c r="AK133" i="1"/>
  <c r="AT136" i="1"/>
  <c r="AP137" i="1"/>
  <c r="AR138" i="1"/>
  <c r="AT139" i="1"/>
  <c r="AO141" i="1"/>
  <c r="AQ142" i="1"/>
  <c r="AK142" i="1"/>
  <c r="AQ143" i="1"/>
  <c r="AK143" i="1"/>
  <c r="AP147" i="1"/>
  <c r="AR157" i="1"/>
  <c r="AG157" i="1"/>
  <c r="AI157" i="1"/>
  <c r="AG174" i="1"/>
  <c r="AP174" i="1" s="1"/>
  <c r="AU228" i="1"/>
  <c r="AO234" i="1"/>
  <c r="AQ149" i="1"/>
  <c r="AK149" i="1"/>
  <c r="AO150" i="1"/>
  <c r="AG155" i="1"/>
  <c r="AP155" i="1" s="1"/>
  <c r="AQ157" i="1"/>
  <c r="AK157" i="1"/>
  <c r="AU158" i="1"/>
  <c r="AP161" i="1"/>
  <c r="AU167" i="1"/>
  <c r="AQ168" i="1"/>
  <c r="AK168" i="1"/>
  <c r="AU169" i="1"/>
  <c r="AJ173" i="1"/>
  <c r="AR177" i="1"/>
  <c r="AI177" i="1"/>
  <c r="AQ204" i="1"/>
  <c r="AK204" i="1"/>
  <c r="AJ205" i="1"/>
  <c r="AG214" i="1"/>
  <c r="AI214" i="1"/>
  <c r="AT215" i="1"/>
  <c r="AI221" i="1"/>
  <c r="AR221" i="1"/>
  <c r="AO221" i="1"/>
  <c r="AP221" i="1"/>
  <c r="AL221" i="1"/>
  <c r="AN221" i="1"/>
  <c r="AR223" i="1"/>
  <c r="AU225" i="1"/>
  <c r="AQ227" i="1"/>
  <c r="AK227" i="1"/>
  <c r="AT229" i="1"/>
  <c r="AP231" i="1"/>
  <c r="AQ232" i="1"/>
  <c r="AK232" i="1"/>
  <c r="AU234" i="1"/>
  <c r="AQ236" i="1"/>
  <c r="AG236" i="1"/>
  <c r="AK236" i="1"/>
  <c r="AU239" i="1"/>
  <c r="AM239" i="1"/>
  <c r="AO240" i="1"/>
  <c r="AS249" i="1"/>
  <c r="AJ249" i="1"/>
  <c r="AU254" i="1"/>
  <c r="AM254" i="1"/>
  <c r="AQ276" i="1"/>
  <c r="AK276" i="1"/>
  <c r="AG300" i="1"/>
  <c r="AQ300" i="1" s="1"/>
  <c r="AK300" i="1"/>
  <c r="AO303" i="1"/>
  <c r="AI139" i="1"/>
  <c r="AQ155" i="1"/>
  <c r="AK155" i="1"/>
  <c r="AT156" i="1"/>
  <c r="AJ160" i="1"/>
  <c r="AG162" i="1"/>
  <c r="AT162" i="1" s="1"/>
  <c r="AG166" i="1"/>
  <c r="AO166" i="1" s="1"/>
  <c r="AT167" i="1"/>
  <c r="AG172" i="1"/>
  <c r="AN172" i="1" s="1"/>
  <c r="AG173" i="1"/>
  <c r="AI173" i="1"/>
  <c r="AK175" i="1"/>
  <c r="AT203" i="1"/>
  <c r="AP204" i="1"/>
  <c r="AR205" i="1"/>
  <c r="AI205" i="1"/>
  <c r="AT206" i="1"/>
  <c r="AM208" i="1"/>
  <c r="AQ214" i="1"/>
  <c r="AK214" i="1"/>
  <c r="AT216" i="1"/>
  <c r="AQ218" i="1"/>
  <c r="AG219" i="1"/>
  <c r="AK219" i="1" s="1"/>
  <c r="AU221" i="1"/>
  <c r="AG224" i="1"/>
  <c r="AL224" i="1" s="1"/>
  <c r="AG226" i="1"/>
  <c r="AS229" i="1"/>
  <c r="AJ229" i="1"/>
  <c r="AO231" i="1"/>
  <c r="AG231" i="1"/>
  <c r="AG233" i="1"/>
  <c r="AT234" i="1"/>
  <c r="AP236" i="1"/>
  <c r="AS238" i="1"/>
  <c r="AG238" i="1"/>
  <c r="AJ238" i="1" s="1"/>
  <c r="AT239" i="1"/>
  <c r="AL239" i="1"/>
  <c r="AQ250" i="1"/>
  <c r="AU253" i="1"/>
  <c r="AM253" i="1"/>
  <c r="AQ346" i="1"/>
  <c r="AK346" i="1"/>
  <c r="AI128" i="1"/>
  <c r="AV128" i="1" s="1"/>
  <c r="AI136" i="1"/>
  <c r="AN143" i="1"/>
  <c r="AS156" i="1"/>
  <c r="AJ156" i="1"/>
  <c r="AN159" i="1"/>
  <c r="AG160" i="1"/>
  <c r="AS160" i="1" s="1"/>
  <c r="AG161" i="1"/>
  <c r="AO161" i="1" s="1"/>
  <c r="AS167" i="1"/>
  <c r="AJ167" i="1"/>
  <c r="AG171" i="1"/>
  <c r="AQ173" i="1"/>
  <c r="AP177" i="1"/>
  <c r="AJ203" i="1"/>
  <c r="AS206" i="1"/>
  <c r="AJ206" i="1"/>
  <c r="AU207" i="1"/>
  <c r="AN208" i="1"/>
  <c r="AI215" i="1"/>
  <c r="AS216" i="1"/>
  <c r="AJ216" i="1"/>
  <c r="AO218" i="1"/>
  <c r="AQ219" i="1"/>
  <c r="AT221" i="1"/>
  <c r="AP223" i="1"/>
  <c r="AQ224" i="1"/>
  <c r="AQ228" i="1"/>
  <c r="AG228" i="1"/>
  <c r="AK228" i="1"/>
  <c r="AQ233" i="1"/>
  <c r="AK233" i="1"/>
  <c r="AS234" i="1"/>
  <c r="AJ234" i="1"/>
  <c r="AO236" i="1"/>
  <c r="AR238" i="1"/>
  <c r="AJ239" i="1"/>
  <c r="AU240" i="1"/>
  <c r="AP145" i="1"/>
  <c r="AT150" i="1"/>
  <c r="AP153" i="1"/>
  <c r="AI155" i="1"/>
  <c r="AU159" i="1"/>
  <c r="AQ160" i="1"/>
  <c r="AK160" i="1"/>
  <c r="AU161" i="1"/>
  <c r="AN168" i="1"/>
  <c r="AQ171" i="1"/>
  <c r="AK171" i="1"/>
  <c r="AS176" i="1"/>
  <c r="AG203" i="1"/>
  <c r="AU203" i="1" s="1"/>
  <c r="AM206" i="1"/>
  <c r="AN206" i="1"/>
  <c r="AO206" i="1"/>
  <c r="AT207" i="1"/>
  <c r="AU208" i="1"/>
  <c r="AG216" i="1"/>
  <c r="AP218" i="1"/>
  <c r="AL218" i="1"/>
  <c r="AV218" i="1" s="1"/>
  <c r="AM218" i="1"/>
  <c r="AS221" i="1"/>
  <c r="AJ221" i="1"/>
  <c r="AG223" i="1"/>
  <c r="AG225" i="1"/>
  <c r="AP228" i="1"/>
  <c r="AK229" i="1"/>
  <c r="AU231" i="1"/>
  <c r="AP233" i="1"/>
  <c r="AR234" i="1"/>
  <c r="AI234" i="1"/>
  <c r="AT235" i="1"/>
  <c r="AQ238" i="1"/>
  <c r="AK238" i="1"/>
  <c r="AR239" i="1"/>
  <c r="AI239" i="1"/>
  <c r="AL244" i="1"/>
  <c r="AG256" i="1"/>
  <c r="AO256" i="1" s="1"/>
  <c r="AJ263" i="1"/>
  <c r="AG274" i="1"/>
  <c r="AI274" i="1"/>
  <c r="AM287" i="1"/>
  <c r="AT143" i="1"/>
  <c r="AG144" i="1"/>
  <c r="AS144" i="1" s="1"/>
  <c r="AO145" i="1"/>
  <c r="AG147" i="1"/>
  <c r="AJ152" i="1"/>
  <c r="AO153" i="1"/>
  <c r="AR154" i="1"/>
  <c r="AG154" i="1"/>
  <c r="AJ154" i="1" s="1"/>
  <c r="AG158" i="1"/>
  <c r="AT159" i="1"/>
  <c r="AT161" i="1"/>
  <c r="AG164" i="1"/>
  <c r="AG165" i="1"/>
  <c r="AT165" i="1" s="1"/>
  <c r="AK167" i="1"/>
  <c r="AT170" i="1"/>
  <c r="AP171" i="1"/>
  <c r="AS172" i="1"/>
  <c r="AJ172" i="1"/>
  <c r="AN175" i="1"/>
  <c r="AG176" i="1"/>
  <c r="AJ176" i="1" s="1"/>
  <c r="AG177" i="1"/>
  <c r="AT177" i="1" s="1"/>
  <c r="AU204" i="1"/>
  <c r="AO205" i="1"/>
  <c r="AQ206" i="1"/>
  <c r="AK206" i="1"/>
  <c r="AT208" i="1"/>
  <c r="AP215" i="1"/>
  <c r="AU218" i="1"/>
  <c r="AG220" i="1"/>
  <c r="AU220" i="1" s="1"/>
  <c r="AO228" i="1"/>
  <c r="AG230" i="1"/>
  <c r="AS230" i="1" s="1"/>
  <c r="AT231" i="1"/>
  <c r="AU232" i="1"/>
  <c r="AU236" i="1"/>
  <c r="AI237" i="1"/>
  <c r="AR237" i="1"/>
  <c r="AO237" i="1"/>
  <c r="AP237" i="1"/>
  <c r="AL237" i="1"/>
  <c r="AN237" i="1"/>
  <c r="AS242" i="1"/>
  <c r="AJ242" i="1"/>
  <c r="AG243" i="1"/>
  <c r="AJ243" i="1"/>
  <c r="AR253" i="1"/>
  <c r="AR259" i="1"/>
  <c r="AI259" i="1"/>
  <c r="AG263" i="1"/>
  <c r="AI263" i="1"/>
  <c r="AS143" i="1"/>
  <c r="AJ143" i="1"/>
  <c r="AQ144" i="1"/>
  <c r="AK144" i="1"/>
  <c r="AS146" i="1"/>
  <c r="AJ146" i="1"/>
  <c r="AQ147" i="1"/>
  <c r="AG152" i="1"/>
  <c r="AG153" i="1"/>
  <c r="AQ154" i="1"/>
  <c r="AK154" i="1"/>
  <c r="AU155" i="1"/>
  <c r="AS159" i="1"/>
  <c r="AJ159" i="1"/>
  <c r="AG163" i="1"/>
  <c r="AU164" i="1"/>
  <c r="AK165" i="1"/>
  <c r="AP169" i="1"/>
  <c r="AS170" i="1"/>
  <c r="AJ170" i="1"/>
  <c r="AI171" i="1"/>
  <c r="AR172" i="1"/>
  <c r="AI172" i="1"/>
  <c r="AU175" i="1"/>
  <c r="AQ176" i="1"/>
  <c r="AK176" i="1"/>
  <c r="AU177" i="1"/>
  <c r="AG205" i="1"/>
  <c r="AU206" i="1"/>
  <c r="AS208" i="1"/>
  <c r="AJ208" i="1"/>
  <c r="AO215" i="1"/>
  <c r="AG215" i="1"/>
  <c r="AR215" i="1" s="1"/>
  <c r="AG217" i="1"/>
  <c r="AP217" i="1" s="1"/>
  <c r="AT218" i="1"/>
  <c r="AK221" i="1"/>
  <c r="AU223" i="1"/>
  <c r="AT227" i="1"/>
  <c r="AT232" i="1"/>
  <c r="AI233" i="1"/>
  <c r="AG235" i="1"/>
  <c r="AS235" i="1" s="1"/>
  <c r="AT236" i="1"/>
  <c r="AU237" i="1"/>
  <c r="AG242" i="1"/>
  <c r="AR242" i="1" s="1"/>
  <c r="AI242" i="1"/>
  <c r="AP248" i="1"/>
  <c r="AS252" i="1"/>
  <c r="AJ252" i="1"/>
  <c r="AS296" i="1"/>
  <c r="AJ296" i="1"/>
  <c r="AO330" i="1"/>
  <c r="AG330" i="1"/>
  <c r="AG245" i="1"/>
  <c r="AO245" i="1" s="1"/>
  <c r="AN246" i="1"/>
  <c r="AS247" i="1"/>
  <c r="AO248" i="1"/>
  <c r="AO251" i="1"/>
  <c r="AK258" i="1"/>
  <c r="AR266" i="1"/>
  <c r="AR267" i="1"/>
  <c r="AT281" i="1"/>
  <c r="AG281" i="1"/>
  <c r="AL281" i="1"/>
  <c r="AG284" i="1"/>
  <c r="AT284" i="1" s="1"/>
  <c r="AK284" i="1"/>
  <c r="AG296" i="1"/>
  <c r="AI296" i="1"/>
  <c r="AL302" i="1"/>
  <c r="AM302" i="1"/>
  <c r="AO302" i="1"/>
  <c r="AQ302" i="1"/>
  <c r="AR302" i="1"/>
  <c r="AJ302" i="1"/>
  <c r="AI302" i="1"/>
  <c r="AT302" i="1"/>
  <c r="AU302" i="1"/>
  <c r="AN302" i="1"/>
  <c r="AN330" i="1"/>
  <c r="AI206" i="1"/>
  <c r="AI219" i="1"/>
  <c r="AI227" i="1"/>
  <c r="AI235" i="1"/>
  <c r="AM246" i="1"/>
  <c r="AS250" i="1"/>
  <c r="AJ250" i="1"/>
  <c r="AG251" i="1"/>
  <c r="AN251" i="1" s="1"/>
  <c r="AP252" i="1"/>
  <c r="AG253" i="1"/>
  <c r="AI253" i="1" s="1"/>
  <c r="AK265" i="1"/>
  <c r="AO275" i="1"/>
  <c r="AS281" i="1"/>
  <c r="AJ281" i="1"/>
  <c r="AU292" i="1"/>
  <c r="AM292" i="1"/>
  <c r="AJ292" i="1"/>
  <c r="AI292" i="1"/>
  <c r="AS292" i="1"/>
  <c r="AR292" i="1"/>
  <c r="AG303" i="1"/>
  <c r="AM371" i="1"/>
  <c r="AI154" i="1"/>
  <c r="AI162" i="1"/>
  <c r="AI170" i="1"/>
  <c r="AV170" i="1" s="1"/>
  <c r="AI232" i="1"/>
  <c r="AO243" i="1"/>
  <c r="AT244" i="1"/>
  <c r="AP245" i="1"/>
  <c r="AQ247" i="1"/>
  <c r="AG250" i="1"/>
  <c r="AI250" i="1" s="1"/>
  <c r="AQ253" i="1"/>
  <c r="AU257" i="1"/>
  <c r="AM257" i="1"/>
  <c r="AG262" i="1"/>
  <c r="AI273" i="1"/>
  <c r="AR273" i="1"/>
  <c r="AO273" i="1"/>
  <c r="AP273" i="1"/>
  <c r="AQ273" i="1"/>
  <c r="AN273" i="1"/>
  <c r="AG275" i="1"/>
  <c r="AN275" i="1" s="1"/>
  <c r="AR282" i="1"/>
  <c r="AK283" i="1"/>
  <c r="AT371" i="1"/>
  <c r="AL371" i="1"/>
  <c r="AG371" i="1"/>
  <c r="AK239" i="1"/>
  <c r="AI245" i="1"/>
  <c r="AL248" i="1"/>
  <c r="AK250" i="1"/>
  <c r="AG257" i="1"/>
  <c r="AL257" i="1"/>
  <c r="AN258" i="1"/>
  <c r="AU260" i="1"/>
  <c r="AT328" i="1"/>
  <c r="AG328" i="1"/>
  <c r="AL328" i="1" s="1"/>
  <c r="AN369" i="1"/>
  <c r="AG241" i="1"/>
  <c r="AI241" i="1" s="1"/>
  <c r="AU243" i="1"/>
  <c r="AG244" i="1"/>
  <c r="AI244" i="1" s="1"/>
  <c r="AM249" i="1"/>
  <c r="AS251" i="1"/>
  <c r="AM252" i="1"/>
  <c r="AS257" i="1"/>
  <c r="AJ257" i="1"/>
  <c r="AT272" i="1"/>
  <c r="AJ290" i="1"/>
  <c r="AS290" i="1"/>
  <c r="AP290" i="1"/>
  <c r="AK290" i="1"/>
  <c r="AO290" i="1"/>
  <c r="AQ290" i="1"/>
  <c r="AT290" i="1"/>
  <c r="AR329" i="1"/>
  <c r="AP334" i="1"/>
  <c r="AG345" i="1"/>
  <c r="AN345" i="1" s="1"/>
  <c r="AT249" i="1"/>
  <c r="AT252" i="1"/>
  <c r="AT271" i="1"/>
  <c r="AS274" i="1"/>
  <c r="AJ274" i="1"/>
  <c r="AG280" i="1"/>
  <c r="AK280" i="1" s="1"/>
  <c r="AL306" i="1"/>
  <c r="AK333" i="1"/>
  <c r="AG339" i="1"/>
  <c r="AO339" i="1" s="1"/>
  <c r="AK339" i="1"/>
  <c r="AG261" i="1"/>
  <c r="AU261" i="1" s="1"/>
  <c r="AQ263" i="1"/>
  <c r="AU273" i="1"/>
  <c r="AQ274" i="1"/>
  <c r="AK274" i="1"/>
  <c r="AO278" i="1"/>
  <c r="AO280" i="1"/>
  <c r="AG285" i="1"/>
  <c r="AN285" i="1" s="1"/>
  <c r="AR286" i="1"/>
  <c r="AG286" i="1"/>
  <c r="AK286" i="1" s="1"/>
  <c r="AG297" i="1"/>
  <c r="AO300" i="1"/>
  <c r="AN303" i="1"/>
  <c r="AK305" i="1"/>
  <c r="AG306" i="1"/>
  <c r="AT306" i="1" s="1"/>
  <c r="AT329" i="1"/>
  <c r="AM331" i="1"/>
  <c r="AO334" i="1"/>
  <c r="AI355" i="1"/>
  <c r="AR355" i="1"/>
  <c r="AP355" i="1"/>
  <c r="AK355" i="1"/>
  <c r="AQ355" i="1"/>
  <c r="AG268" i="1"/>
  <c r="AM268" i="1" s="1"/>
  <c r="AQ272" i="1"/>
  <c r="AG272" i="1"/>
  <c r="AU272" i="1" s="1"/>
  <c r="AT273" i="1"/>
  <c r="AT275" i="1"/>
  <c r="AT278" i="1"/>
  <c r="AP278" i="1"/>
  <c r="AL278" i="1"/>
  <c r="AG279" i="1"/>
  <c r="AT279" i="1" s="1"/>
  <c r="AK281" i="1"/>
  <c r="AQ286" i="1"/>
  <c r="AT292" i="1"/>
  <c r="AL292" i="1"/>
  <c r="AM293" i="1"/>
  <c r="AQ297" i="1"/>
  <c r="AK297" i="1"/>
  <c r="AS302" i="1"/>
  <c r="AM303" i="1"/>
  <c r="AG307" i="1"/>
  <c r="AI307" i="1"/>
  <c r="AR328" i="1"/>
  <c r="AI328" i="1"/>
  <c r="AU336" i="1"/>
  <c r="AG340" i="1"/>
  <c r="AM340" i="1" s="1"/>
  <c r="AU343" i="1"/>
  <c r="AG356" i="1"/>
  <c r="AN356" i="1" s="1"/>
  <c r="AI356" i="1"/>
  <c r="AT383" i="1"/>
  <c r="AL383" i="1"/>
  <c r="AR393" i="1"/>
  <c r="AG393" i="1"/>
  <c r="AI393" i="1"/>
  <c r="AJ398" i="1"/>
  <c r="AU246" i="1"/>
  <c r="AT248" i="1"/>
  <c r="AR252" i="1"/>
  <c r="AG252" i="1"/>
  <c r="AG255" i="1"/>
  <c r="AL255" i="1" s="1"/>
  <c r="AI255" i="1"/>
  <c r="AK257" i="1"/>
  <c r="AT260" i="1"/>
  <c r="AN265" i="1"/>
  <c r="AG266" i="1"/>
  <c r="AG267" i="1"/>
  <c r="AQ268" i="1"/>
  <c r="AM270" i="1"/>
  <c r="AP272" i="1"/>
  <c r="AS273" i="1"/>
  <c r="AJ273" i="1"/>
  <c r="AG277" i="1"/>
  <c r="AU278" i="1"/>
  <c r="AQ279" i="1"/>
  <c r="AU289" i="1"/>
  <c r="AT293" i="1"/>
  <c r="AL293" i="1"/>
  <c r="AP297" i="1"/>
  <c r="AK307" i="1"/>
  <c r="AG329" i="1"/>
  <c r="AI329" i="1" s="1"/>
  <c r="AS331" i="1"/>
  <c r="AG331" i="1"/>
  <c r="AJ337" i="1"/>
  <c r="AS337" i="1"/>
  <c r="AP337" i="1"/>
  <c r="AL337" i="1"/>
  <c r="AK337" i="1"/>
  <c r="AI352" i="1"/>
  <c r="AR352" i="1"/>
  <c r="AL352" i="1"/>
  <c r="AK352" i="1"/>
  <c r="AJ352" i="1"/>
  <c r="AQ352" i="1"/>
  <c r="AN352" i="1"/>
  <c r="AK356" i="1"/>
  <c r="AQ393" i="1"/>
  <c r="AK393" i="1"/>
  <c r="AG398" i="1"/>
  <c r="AI398" i="1"/>
  <c r="AU245" i="1"/>
  <c r="AN250" i="1"/>
  <c r="AS254" i="1"/>
  <c r="AJ254" i="1"/>
  <c r="AS260" i="1"/>
  <c r="AJ260" i="1"/>
  <c r="AI261" i="1"/>
  <c r="AU265" i="1"/>
  <c r="AO270" i="1"/>
  <c r="AS271" i="1"/>
  <c r="AJ271" i="1"/>
  <c r="AO272" i="1"/>
  <c r="AN274" i="1"/>
  <c r="AR275" i="1"/>
  <c r="AK277" i="1"/>
  <c r="AT280" i="1"/>
  <c r="AS282" i="1"/>
  <c r="AS293" i="1"/>
  <c r="AJ293" i="1"/>
  <c r="AG293" i="1"/>
  <c r="AO301" i="1"/>
  <c r="AQ301" i="1"/>
  <c r="AR301" i="1"/>
  <c r="AU301" i="1"/>
  <c r="AN301" i="1"/>
  <c r="AJ303" i="1"/>
  <c r="AU308" i="1"/>
  <c r="AM308" i="1"/>
  <c r="AS308" i="1"/>
  <c r="AR308" i="1"/>
  <c r="AJ308" i="1"/>
  <c r="AI308" i="1"/>
  <c r="AQ329" i="1"/>
  <c r="AK329" i="1"/>
  <c r="AG335" i="1"/>
  <c r="AI348" i="1"/>
  <c r="AR348" i="1"/>
  <c r="AO348" i="1"/>
  <c r="AP348" i="1"/>
  <c r="AL348" i="1"/>
  <c r="AG366" i="1"/>
  <c r="AL366" i="1" s="1"/>
  <c r="AG380" i="1"/>
  <c r="AO380" i="1" s="1"/>
  <c r="AR254" i="1"/>
  <c r="AI254" i="1"/>
  <c r="AS258" i="1"/>
  <c r="AR260" i="1"/>
  <c r="AG260" i="1"/>
  <c r="AG264" i="1"/>
  <c r="AQ264" i="1" s="1"/>
  <c r="AT265" i="1"/>
  <c r="AT270" i="1"/>
  <c r="AP270" i="1"/>
  <c r="AL270" i="1"/>
  <c r="AV270" i="1" s="1"/>
  <c r="AR271" i="1"/>
  <c r="AG271" i="1"/>
  <c r="AI271" i="1"/>
  <c r="AK272" i="1"/>
  <c r="AK273" i="1"/>
  <c r="AT276" i="1"/>
  <c r="AS278" i="1"/>
  <c r="AJ278" i="1"/>
  <c r="AN281" i="1"/>
  <c r="AG282" i="1"/>
  <c r="AI286" i="1"/>
  <c r="AG287" i="1"/>
  <c r="AU290" i="1"/>
  <c r="AM290" i="1"/>
  <c r="AQ292" i="1"/>
  <c r="AK292" i="1"/>
  <c r="AJ294" i="1"/>
  <c r="AI297" i="1"/>
  <c r="AJ298" i="1"/>
  <c r="AS298" i="1"/>
  <c r="AP298" i="1"/>
  <c r="AQ298" i="1"/>
  <c r="AN298" i="1"/>
  <c r="AP302" i="1"/>
  <c r="AL304" i="1"/>
  <c r="AM305" i="1"/>
  <c r="AN308" i="1"/>
  <c r="AS333" i="1"/>
  <c r="AJ333" i="1"/>
  <c r="AG333" i="1"/>
  <c r="AG344" i="1"/>
  <c r="AI344" i="1"/>
  <c r="AS346" i="1"/>
  <c r="AJ346" i="1"/>
  <c r="AL377" i="1"/>
  <c r="AM377" i="1"/>
  <c r="AK377" i="1"/>
  <c r="AJ377" i="1"/>
  <c r="AQ377" i="1"/>
  <c r="AS377" i="1"/>
  <c r="AN377" i="1"/>
  <c r="AR246" i="1"/>
  <c r="AI246" i="1"/>
  <c r="AG247" i="1"/>
  <c r="AK247" i="1" s="1"/>
  <c r="AG248" i="1"/>
  <c r="AG249" i="1"/>
  <c r="AN249" i="1"/>
  <c r="AR251" i="1"/>
  <c r="AI251" i="1"/>
  <c r="AN257" i="1"/>
  <c r="AG258" i="1"/>
  <c r="AQ258" i="1" s="1"/>
  <c r="AG259" i="1"/>
  <c r="AP259" i="1" s="1"/>
  <c r="AQ260" i="1"/>
  <c r="AP264" i="1"/>
  <c r="AS265" i="1"/>
  <c r="AJ265" i="1"/>
  <c r="AG269" i="1"/>
  <c r="AP269" i="1" s="1"/>
  <c r="AU270" i="1"/>
  <c r="AQ271" i="1"/>
  <c r="AP275" i="1"/>
  <c r="AS276" i="1"/>
  <c r="AJ276" i="1"/>
  <c r="AI277" i="1"/>
  <c r="AR278" i="1"/>
  <c r="AI278" i="1"/>
  <c r="AU281" i="1"/>
  <c r="AK282" i="1"/>
  <c r="AG283" i="1"/>
  <c r="AQ283" i="1" s="1"/>
  <c r="AI283" i="1"/>
  <c r="AL290" i="1"/>
  <c r="AG294" i="1"/>
  <c r="AP294" i="1" s="1"/>
  <c r="AS295" i="1"/>
  <c r="AG295" i="1"/>
  <c r="AJ295" i="1"/>
  <c r="AK298" i="1"/>
  <c r="AL301" i="1"/>
  <c r="AQ308" i="1"/>
  <c r="AP330" i="1"/>
  <c r="AR337" i="1"/>
  <c r="AI337" i="1"/>
  <c r="AQ341" i="1"/>
  <c r="AK341" i="1"/>
  <c r="AG346" i="1"/>
  <c r="AI346" i="1"/>
  <c r="AN371" i="1"/>
  <c r="AU377" i="1"/>
  <c r="AS291" i="1"/>
  <c r="AJ291" i="1"/>
  <c r="AG305" i="1"/>
  <c r="AU305" i="1" s="1"/>
  <c r="AI309" i="1"/>
  <c r="AR309" i="1"/>
  <c r="AO309" i="1"/>
  <c r="AN309" i="1"/>
  <c r="AU334" i="1"/>
  <c r="AK335" i="1"/>
  <c r="AO337" i="1"/>
  <c r="AR342" i="1"/>
  <c r="AI342" i="1"/>
  <c r="AQ344" i="1"/>
  <c r="AK344" i="1"/>
  <c r="AU352" i="1"/>
  <c r="AM352" i="1"/>
  <c r="AT381" i="1"/>
  <c r="AQ384" i="1"/>
  <c r="AI252" i="1"/>
  <c r="AI260" i="1"/>
  <c r="AI268" i="1"/>
  <c r="AI276" i="1"/>
  <c r="AV276" i="1" s="1"/>
  <c r="AN286" i="1"/>
  <c r="AR290" i="1"/>
  <c r="AI290" i="1"/>
  <c r="AG291" i="1"/>
  <c r="AL291" i="1" s="1"/>
  <c r="AK293" i="1"/>
  <c r="AK294" i="1"/>
  <c r="AU298" i="1"/>
  <c r="AT301" i="1"/>
  <c r="AR304" i="1"/>
  <c r="AG304" i="1"/>
  <c r="AI304" i="1"/>
  <c r="AQ305" i="1"/>
  <c r="AP306" i="1"/>
  <c r="AP308" i="1"/>
  <c r="AP311" i="1"/>
  <c r="AP328" i="1"/>
  <c r="AT330" i="1"/>
  <c r="AG338" i="1"/>
  <c r="AT338" i="1" s="1"/>
  <c r="AI338" i="1"/>
  <c r="AK340" i="1"/>
  <c r="AT343" i="1"/>
  <c r="AP344" i="1"/>
  <c r="AN348" i="1"/>
  <c r="AG349" i="1"/>
  <c r="AS349" i="1" s="1"/>
  <c r="AT352" i="1"/>
  <c r="AN355" i="1"/>
  <c r="AP365" i="1"/>
  <c r="AS381" i="1"/>
  <c r="AG391" i="1"/>
  <c r="AG401" i="1"/>
  <c r="AS401" i="1" s="1"/>
  <c r="AI401" i="1"/>
  <c r="AG289" i="1"/>
  <c r="AO289" i="1" s="1"/>
  <c r="AO295" i="1"/>
  <c r="AS301" i="1"/>
  <c r="AJ301" i="1"/>
  <c r="AV301" i="1" s="1"/>
  <c r="AI305" i="1"/>
  <c r="AP305" i="1"/>
  <c r="AK308" i="1"/>
  <c r="AO308" i="1"/>
  <c r="AT309" i="1"/>
  <c r="AG310" i="1"/>
  <c r="AO311" i="1"/>
  <c r="AG313" i="1"/>
  <c r="AO328" i="1"/>
  <c r="AN333" i="1"/>
  <c r="AG336" i="1"/>
  <c r="AQ336" i="1" s="1"/>
  <c r="AU337" i="1"/>
  <c r="AP342" i="1"/>
  <c r="AS343" i="1"/>
  <c r="AJ343" i="1"/>
  <c r="AU348" i="1"/>
  <c r="AG350" i="1"/>
  <c r="AI350" i="1" s="1"/>
  <c r="AU355" i="1"/>
  <c r="AM355" i="1"/>
  <c r="AG365" i="1"/>
  <c r="AG372" i="1"/>
  <c r="AI372" i="1"/>
  <c r="AR381" i="1"/>
  <c r="AG381" i="1"/>
  <c r="AI381" i="1" s="1"/>
  <c r="AP386" i="1"/>
  <c r="AK391" i="1"/>
  <c r="AK401" i="1"/>
  <c r="AG288" i="1"/>
  <c r="AI288" i="1" s="1"/>
  <c r="AP292" i="1"/>
  <c r="AJ299" i="1"/>
  <c r="AS309" i="1"/>
  <c r="AJ309" i="1"/>
  <c r="AQ310" i="1"/>
  <c r="AG311" i="1"/>
  <c r="AJ312" i="1"/>
  <c r="AQ313" i="1"/>
  <c r="AU332" i="1"/>
  <c r="AV332" i="1" s="1"/>
  <c r="AG334" i="1"/>
  <c r="AT337" i="1"/>
  <c r="AT339" i="1"/>
  <c r="AS341" i="1"/>
  <c r="AR343" i="1"/>
  <c r="AG343" i="1"/>
  <c r="AG347" i="1"/>
  <c r="AT347" i="1" s="1"/>
  <c r="AT348" i="1"/>
  <c r="AS353" i="1"/>
  <c r="AJ353" i="1"/>
  <c r="AT355" i="1"/>
  <c r="AL355" i="1"/>
  <c r="AG370" i="1"/>
  <c r="AQ370" i="1" s="1"/>
  <c r="AK370" i="1"/>
  <c r="AQ372" i="1"/>
  <c r="AQ378" i="1"/>
  <c r="AK378" i="1"/>
  <c r="AG386" i="1"/>
  <c r="AG400" i="1"/>
  <c r="AI400" i="1" s="1"/>
  <c r="AG408" i="1"/>
  <c r="AN408" i="1" s="1"/>
  <c r="AI289" i="1"/>
  <c r="AP289" i="1"/>
  <c r="AO292" i="1"/>
  <c r="AN293" i="1"/>
  <c r="AR298" i="1"/>
  <c r="AI298" i="1"/>
  <c r="AV298" i="1" s="1"/>
  <c r="AG299" i="1"/>
  <c r="AK301" i="1"/>
  <c r="AK302" i="1"/>
  <c r="AU306" i="1"/>
  <c r="AQ309" i="1"/>
  <c r="AG312" i="1"/>
  <c r="AS312" i="1" s="1"/>
  <c r="AI312" i="1"/>
  <c r="AI313" i="1"/>
  <c r="AU328" i="1"/>
  <c r="AS329" i="1"/>
  <c r="AN331" i="1"/>
  <c r="AT333" i="1"/>
  <c r="AQ334" i="1"/>
  <c r="AP336" i="1"/>
  <c r="AG341" i="1"/>
  <c r="AN341" i="1" s="1"/>
  <c r="AG342" i="1"/>
  <c r="AQ343" i="1"/>
  <c r="AU344" i="1"/>
  <c r="AP347" i="1"/>
  <c r="AS348" i="1"/>
  <c r="AJ348" i="1"/>
  <c r="AR353" i="1"/>
  <c r="AG353" i="1"/>
  <c r="AK353" i="1" s="1"/>
  <c r="AI353" i="1"/>
  <c r="AK395" i="1"/>
  <c r="AS355" i="1"/>
  <c r="AJ355" i="1"/>
  <c r="AK358" i="1"/>
  <c r="AO358" i="1"/>
  <c r="AP358" i="1"/>
  <c r="AN358" i="1"/>
  <c r="AG364" i="1"/>
  <c r="AS364" i="1" s="1"/>
  <c r="AQ366" i="1"/>
  <c r="AS371" i="1"/>
  <c r="AJ371" i="1"/>
  <c r="AG379" i="1"/>
  <c r="AU380" i="1"/>
  <c r="AQ381" i="1"/>
  <c r="AG382" i="1"/>
  <c r="AQ382" i="1" s="1"/>
  <c r="AN386" i="1"/>
  <c r="AM403" i="1"/>
  <c r="AR403" i="1"/>
  <c r="AU403" i="1"/>
  <c r="AI403" i="1"/>
  <c r="AP403" i="1"/>
  <c r="AL403" i="1"/>
  <c r="AT451" i="1"/>
  <c r="AI343" i="1"/>
  <c r="AU358" i="1"/>
  <c r="AQ364" i="1"/>
  <c r="AU365" i="1"/>
  <c r="AO368" i="1"/>
  <c r="AO370" i="1"/>
  <c r="AR371" i="1"/>
  <c r="AI371" i="1"/>
  <c r="AR377" i="1"/>
  <c r="AI377" i="1"/>
  <c r="AQ379" i="1"/>
  <c r="AT380" i="1"/>
  <c r="AS384" i="1"/>
  <c r="AJ384" i="1"/>
  <c r="AG384" i="1"/>
  <c r="AM386" i="1"/>
  <c r="AK392" i="1"/>
  <c r="AJ392" i="1"/>
  <c r="AS392" i="1"/>
  <c r="AQ392" i="1"/>
  <c r="AN392" i="1"/>
  <c r="AI394" i="1"/>
  <c r="AR394" i="1"/>
  <c r="AL394" i="1"/>
  <c r="AM394" i="1"/>
  <c r="AK394" i="1"/>
  <c r="AJ394" i="1"/>
  <c r="AQ394" i="1"/>
  <c r="AS394" i="1"/>
  <c r="AN394" i="1"/>
  <c r="AO397" i="1"/>
  <c r="AP420" i="1"/>
  <c r="AO440" i="1"/>
  <c r="AG357" i="1"/>
  <c r="AQ357" i="1" s="1"/>
  <c r="AT358" i="1"/>
  <c r="AT365" i="1"/>
  <c r="AI368" i="1"/>
  <c r="AR368" i="1"/>
  <c r="AP368" i="1"/>
  <c r="AL368" i="1"/>
  <c r="AG369" i="1"/>
  <c r="AI369" i="1"/>
  <c r="AT378" i="1"/>
  <c r="AP379" i="1"/>
  <c r="AS380" i="1"/>
  <c r="AJ380" i="1"/>
  <c r="AG383" i="1"/>
  <c r="AJ385" i="1"/>
  <c r="AL387" i="1"/>
  <c r="AJ389" i="1"/>
  <c r="AS389" i="1"/>
  <c r="AI389" i="1"/>
  <c r="AR389" i="1"/>
  <c r="AL389" i="1"/>
  <c r="AK389" i="1"/>
  <c r="AM389" i="1"/>
  <c r="AU392" i="1"/>
  <c r="AM392" i="1"/>
  <c r="AU394" i="1"/>
  <c r="AJ397" i="1"/>
  <c r="AS397" i="1"/>
  <c r="AI397" i="1"/>
  <c r="AR397" i="1"/>
  <c r="AL397" i="1"/>
  <c r="AQ397" i="1"/>
  <c r="AN397" i="1"/>
  <c r="AQ411" i="1"/>
  <c r="AG411" i="1"/>
  <c r="AK411" i="1"/>
  <c r="AO420" i="1"/>
  <c r="AN440" i="1"/>
  <c r="AP352" i="1"/>
  <c r="AS358" i="1"/>
  <c r="AJ358" i="1"/>
  <c r="AG367" i="1"/>
  <c r="AU368" i="1"/>
  <c r="AQ369" i="1"/>
  <c r="AK369" i="1"/>
  <c r="AP377" i="1"/>
  <c r="AS378" i="1"/>
  <c r="AI379" i="1"/>
  <c r="AN381" i="1"/>
  <c r="AK384" i="1"/>
  <c r="AR385" i="1"/>
  <c r="AG385" i="1"/>
  <c r="AI385" i="1" s="1"/>
  <c r="AT392" i="1"/>
  <c r="AL392" i="1"/>
  <c r="AT394" i="1"/>
  <c r="AP422" i="1"/>
  <c r="AU422" i="1"/>
  <c r="AL422" i="1"/>
  <c r="AM422" i="1"/>
  <c r="AV422" i="1" s="1"/>
  <c r="AQ422" i="1"/>
  <c r="AR422" i="1"/>
  <c r="AT422" i="1"/>
  <c r="AN422" i="1"/>
  <c r="AO425" i="1"/>
  <c r="AI425" i="1"/>
  <c r="AM425" i="1"/>
  <c r="AR425" i="1"/>
  <c r="AU425" i="1"/>
  <c r="AN425" i="1"/>
  <c r="AR436" i="1"/>
  <c r="AG436" i="1"/>
  <c r="AI436" i="1"/>
  <c r="AJ350" i="1"/>
  <c r="AG351" i="1"/>
  <c r="AK351" i="1" s="1"/>
  <c r="AO352" i="1"/>
  <c r="AG354" i="1"/>
  <c r="AK354" i="1" s="1"/>
  <c r="AO355" i="1"/>
  <c r="AO357" i="1"/>
  <c r="AR358" i="1"/>
  <c r="AI358" i="1"/>
  <c r="AR365" i="1"/>
  <c r="AQ367" i="1"/>
  <c r="AK367" i="1"/>
  <c r="AT368" i="1"/>
  <c r="AS372" i="1"/>
  <c r="AO377" i="1"/>
  <c r="AR378" i="1"/>
  <c r="AG378" i="1"/>
  <c r="AG387" i="1"/>
  <c r="AN387" i="1" s="1"/>
  <c r="AI387" i="1"/>
  <c r="AL404" i="1"/>
  <c r="AM404" i="1"/>
  <c r="AO404" i="1"/>
  <c r="AP404" i="1"/>
  <c r="AR404" i="1"/>
  <c r="AT404" i="1"/>
  <c r="AI404" i="1"/>
  <c r="AU404" i="1"/>
  <c r="AN404" i="1"/>
  <c r="AO410" i="1"/>
  <c r="AP412" i="1"/>
  <c r="AU412" i="1"/>
  <c r="AL412" i="1"/>
  <c r="AM412" i="1"/>
  <c r="AI412" i="1"/>
  <c r="AO412" i="1"/>
  <c r="AQ412" i="1"/>
  <c r="AR412" i="1"/>
  <c r="AT412" i="1"/>
  <c r="AN412" i="1"/>
  <c r="AN414" i="1"/>
  <c r="AU386" i="1"/>
  <c r="AK387" i="1"/>
  <c r="AP389" i="1"/>
  <c r="AP391" i="1"/>
  <c r="AG396" i="1"/>
  <c r="AU397" i="1"/>
  <c r="AK398" i="1"/>
  <c r="AU399" i="1"/>
  <c r="AG402" i="1"/>
  <c r="AO402" i="1" s="1"/>
  <c r="AK402" i="1"/>
  <c r="AT421" i="1"/>
  <c r="AL421" i="1"/>
  <c r="AQ436" i="1"/>
  <c r="AM438" i="1"/>
  <c r="AI453" i="1"/>
  <c r="AR453" i="1"/>
  <c r="AP453" i="1"/>
  <c r="AM453" i="1"/>
  <c r="AQ453" i="1"/>
  <c r="AK453" i="1"/>
  <c r="AL453" i="1"/>
  <c r="AN453" i="1"/>
  <c r="AI378" i="1"/>
  <c r="AP383" i="1"/>
  <c r="AO384" i="1"/>
  <c r="AT386" i="1"/>
  <c r="AL388" i="1"/>
  <c r="AO389" i="1"/>
  <c r="AR392" i="1"/>
  <c r="AI392" i="1"/>
  <c r="AQ396" i="1"/>
  <c r="AK396" i="1"/>
  <c r="AT397" i="1"/>
  <c r="AP402" i="1"/>
  <c r="AQ403" i="1"/>
  <c r="AK403" i="1"/>
  <c r="AG405" i="1"/>
  <c r="AO405" i="1" s="1"/>
  <c r="AJ405" i="1"/>
  <c r="AT414" i="1"/>
  <c r="AL414" i="1"/>
  <c r="AS419" i="1"/>
  <c r="AS421" i="1"/>
  <c r="AJ421" i="1"/>
  <c r="AT438" i="1"/>
  <c r="AL438" i="1"/>
  <c r="AK383" i="1"/>
  <c r="AO383" i="1"/>
  <c r="AN384" i="1"/>
  <c r="AG390" i="1"/>
  <c r="AI390" i="1"/>
  <c r="AT395" i="1"/>
  <c r="AP396" i="1"/>
  <c r="AQ404" i="1"/>
  <c r="AO407" i="1"/>
  <c r="AT407" i="1"/>
  <c r="AL407" i="1"/>
  <c r="AN407" i="1"/>
  <c r="AJ407" i="1"/>
  <c r="AI407" i="1"/>
  <c r="AS407" i="1"/>
  <c r="AJ416" i="1"/>
  <c r="AS438" i="1"/>
  <c r="AG388" i="1"/>
  <c r="AP388" i="1" s="1"/>
  <c r="AU389" i="1"/>
  <c r="AU391" i="1"/>
  <c r="AP392" i="1"/>
  <c r="AP394" i="1"/>
  <c r="AG395" i="1"/>
  <c r="AN395" i="1" s="1"/>
  <c r="AJ395" i="1"/>
  <c r="AG399" i="1"/>
  <c r="AQ399" i="1" s="1"/>
  <c r="AN402" i="1"/>
  <c r="AO403" i="1"/>
  <c r="AG409" i="1"/>
  <c r="AI409" i="1" s="1"/>
  <c r="AI413" i="1"/>
  <c r="AR413" i="1"/>
  <c r="AL413" i="1"/>
  <c r="AM413" i="1"/>
  <c r="AU413" i="1"/>
  <c r="AK413" i="1"/>
  <c r="AM416" i="1"/>
  <c r="AQ416" i="1"/>
  <c r="AO416" i="1"/>
  <c r="AP416" i="1"/>
  <c r="AK418" i="1"/>
  <c r="AJ418" i="1"/>
  <c r="AS418" i="1"/>
  <c r="AL418" i="1"/>
  <c r="AT418" i="1"/>
  <c r="AM423" i="1"/>
  <c r="AN423" i="1"/>
  <c r="AO423" i="1"/>
  <c r="AP423" i="1"/>
  <c r="AI423" i="1"/>
  <c r="AV423" i="1" s="1"/>
  <c r="AG448" i="1"/>
  <c r="AN448" i="1" s="1"/>
  <c r="AU383" i="1"/>
  <c r="AT384" i="1"/>
  <c r="AQ388" i="1"/>
  <c r="AT389" i="1"/>
  <c r="AO392" i="1"/>
  <c r="AS393" i="1"/>
  <c r="AJ393" i="1"/>
  <c r="AO394" i="1"/>
  <c r="AQ409" i="1"/>
  <c r="AK416" i="1"/>
  <c r="AG420" i="1"/>
  <c r="AT420" i="1" s="1"/>
  <c r="AK423" i="1"/>
  <c r="AL426" i="1"/>
  <c r="AM426" i="1"/>
  <c r="AJ426" i="1"/>
  <c r="AO426" i="1"/>
  <c r="AS426" i="1"/>
  <c r="AG447" i="1"/>
  <c r="AO447" i="1" s="1"/>
  <c r="AN403" i="1"/>
  <c r="AQ407" i="1"/>
  <c r="AK407" i="1"/>
  <c r="AT410" i="1"/>
  <c r="AO411" i="1"/>
  <c r="AS412" i="1"/>
  <c r="AJ412" i="1"/>
  <c r="AO413" i="1"/>
  <c r="AN418" i="1"/>
  <c r="AR419" i="1"/>
  <c r="AG419" i="1"/>
  <c r="AI419" i="1" s="1"/>
  <c r="AQ421" i="1"/>
  <c r="AG421" i="1"/>
  <c r="AK421" i="1"/>
  <c r="AS424" i="1"/>
  <c r="AL425" i="1"/>
  <c r="AN426" i="1"/>
  <c r="AU428" i="1"/>
  <c r="AL428" i="1"/>
  <c r="AM428" i="1"/>
  <c r="AI428" i="1"/>
  <c r="AO428" i="1"/>
  <c r="AR428" i="1"/>
  <c r="AT428" i="1"/>
  <c r="AN428" i="1"/>
  <c r="AT440" i="1"/>
  <c r="AL440" i="1"/>
  <c r="AG440" i="1"/>
  <c r="AS404" i="1"/>
  <c r="AJ404" i="1"/>
  <c r="AP407" i="1"/>
  <c r="AN411" i="1"/>
  <c r="AR414" i="1"/>
  <c r="AG414" i="1"/>
  <c r="AG415" i="1"/>
  <c r="AN415" i="1" s="1"/>
  <c r="AG417" i="1"/>
  <c r="AM417" i="1" s="1"/>
  <c r="AU418" i="1"/>
  <c r="AQ419" i="1"/>
  <c r="AU420" i="1"/>
  <c r="AS425" i="1"/>
  <c r="AG439" i="1"/>
  <c r="AI439" i="1"/>
  <c r="AS521" i="1"/>
  <c r="AJ521" i="1"/>
  <c r="AI527" i="1"/>
  <c r="AR527" i="1"/>
  <c r="AO527" i="1"/>
  <c r="AU527" i="1"/>
  <c r="AM527" i="1"/>
  <c r="AN527" i="1"/>
  <c r="AJ527" i="1"/>
  <c r="AS527" i="1"/>
  <c r="AT403" i="1"/>
  <c r="AU411" i="1"/>
  <c r="AK412" i="1"/>
  <c r="AK414" i="1"/>
  <c r="AN416" i="1"/>
  <c r="AO421" i="1"/>
  <c r="AS422" i="1"/>
  <c r="AJ422" i="1"/>
  <c r="AG427" i="1"/>
  <c r="AQ427" i="1" s="1"/>
  <c r="AM435" i="1"/>
  <c r="AQ439" i="1"/>
  <c r="AT402" i="1"/>
  <c r="AS403" i="1"/>
  <c r="AJ403" i="1"/>
  <c r="AK404" i="1"/>
  <c r="AQ410" i="1"/>
  <c r="AG410" i="1"/>
  <c r="AT411" i="1"/>
  <c r="AT413" i="1"/>
  <c r="AQ415" i="1"/>
  <c r="AP417" i="1"/>
  <c r="AN421" i="1"/>
  <c r="AT423" i="1"/>
  <c r="AM424" i="1"/>
  <c r="AK424" i="1"/>
  <c r="AR424" i="1"/>
  <c r="AJ424" i="1"/>
  <c r="AU424" i="1"/>
  <c r="AI424" i="1"/>
  <c r="AV424" i="1" s="1"/>
  <c r="AQ424" i="1"/>
  <c r="AQ425" i="1"/>
  <c r="AQ443" i="1"/>
  <c r="AK443" i="1"/>
  <c r="AP446" i="1"/>
  <c r="AJ461" i="1"/>
  <c r="AI461" i="1"/>
  <c r="AR461" i="1"/>
  <c r="AP461" i="1"/>
  <c r="AL461" i="1"/>
  <c r="AK461" i="1"/>
  <c r="AQ461" i="1"/>
  <c r="AN461" i="1"/>
  <c r="AG462" i="1"/>
  <c r="AJ462" i="1"/>
  <c r="AG406" i="1"/>
  <c r="AT406" i="1" s="1"/>
  <c r="AU407" i="1"/>
  <c r="AP408" i="1"/>
  <c r="AP410" i="1"/>
  <c r="AS411" i="1"/>
  <c r="AJ411" i="1"/>
  <c r="AS413" i="1"/>
  <c r="AJ413" i="1"/>
  <c r="AP415" i="1"/>
  <c r="AT416" i="1"/>
  <c r="AR418" i="1"/>
  <c r="AI418" i="1"/>
  <c r="AU421" i="1"/>
  <c r="AK422" i="1"/>
  <c r="AS423" i="1"/>
  <c r="AJ423" i="1"/>
  <c r="AP425" i="1"/>
  <c r="AR426" i="1"/>
  <c r="AI426" i="1"/>
  <c r="AS435" i="1"/>
  <c r="AJ435" i="1"/>
  <c r="AG435" i="1"/>
  <c r="AP440" i="1"/>
  <c r="AN447" i="1"/>
  <c r="AL451" i="1"/>
  <c r="AT424" i="1"/>
  <c r="AR435" i="1"/>
  <c r="AI435" i="1"/>
  <c r="AG441" i="1"/>
  <c r="AT441" i="1" s="1"/>
  <c r="AG451" i="1"/>
  <c r="AR451" i="1" s="1"/>
  <c r="AI451" i="1"/>
  <c r="AP457" i="1"/>
  <c r="AS512" i="1"/>
  <c r="AR516" i="1"/>
  <c r="AG526" i="1"/>
  <c r="AJ526" i="1" s="1"/>
  <c r="AP212" i="1"/>
  <c r="AT209" i="1"/>
  <c r="AL209" i="1"/>
  <c r="AI406" i="1"/>
  <c r="AI414" i="1"/>
  <c r="AI416" i="1"/>
  <c r="AT425" i="1"/>
  <c r="AI443" i="1"/>
  <c r="AG445" i="1"/>
  <c r="AN445" i="1"/>
  <c r="AG452" i="1"/>
  <c r="AK452" i="1" s="1"/>
  <c r="AS458" i="1"/>
  <c r="AQ459" i="1"/>
  <c r="AR460" i="1"/>
  <c r="AG523" i="1"/>
  <c r="AT523" i="1" s="1"/>
  <c r="AL523" i="1"/>
  <c r="AO213" i="1"/>
  <c r="AI213" i="1"/>
  <c r="AQ213" i="1"/>
  <c r="AJ213" i="1"/>
  <c r="AN213" i="1"/>
  <c r="AR213" i="1"/>
  <c r="AK426" i="1"/>
  <c r="AO435" i="1"/>
  <c r="AG437" i="1"/>
  <c r="AO437" i="1" s="1"/>
  <c r="AG442" i="1"/>
  <c r="AP442" i="1" s="1"/>
  <c r="AN442" i="1"/>
  <c r="AG444" i="1"/>
  <c r="AK456" i="1"/>
  <c r="AO456" i="1"/>
  <c r="AQ456" i="1"/>
  <c r="AP466" i="1"/>
  <c r="AR507" i="1"/>
  <c r="AG507" i="1"/>
  <c r="AS514" i="1"/>
  <c r="AJ514" i="1"/>
  <c r="AK543" i="1"/>
  <c r="AP543" i="1"/>
  <c r="AU543" i="1"/>
  <c r="AL543" i="1"/>
  <c r="AM543" i="1"/>
  <c r="AQ543" i="1"/>
  <c r="AT543" i="1"/>
  <c r="AN543" i="1"/>
  <c r="AO544" i="1"/>
  <c r="AK425" i="1"/>
  <c r="AP426" i="1"/>
  <c r="AK428" i="1"/>
  <c r="AG438" i="1"/>
  <c r="AR438" i="1" s="1"/>
  <c r="AN438" i="1"/>
  <c r="AQ444" i="1"/>
  <c r="AL458" i="1"/>
  <c r="AK458" i="1"/>
  <c r="AJ458" i="1"/>
  <c r="AV458" i="1" s="1"/>
  <c r="AO460" i="1"/>
  <c r="AI514" i="1"/>
  <c r="AR514" i="1"/>
  <c r="AT514" i="1"/>
  <c r="AL514" i="1"/>
  <c r="AM514" i="1"/>
  <c r="AK514" i="1"/>
  <c r="AP514" i="1"/>
  <c r="AN514" i="1"/>
  <c r="AU514" i="1"/>
  <c r="AS522" i="1"/>
  <c r="AU542" i="1"/>
  <c r="AM542" i="1"/>
  <c r="AO424" i="1"/>
  <c r="AP428" i="1"/>
  <c r="AP437" i="1"/>
  <c r="AU438" i="1"/>
  <c r="AS439" i="1"/>
  <c r="AJ439" i="1"/>
  <c r="AG450" i="1"/>
  <c r="AL450" i="1"/>
  <c r="AO453" i="1"/>
  <c r="AT455" i="1"/>
  <c r="AL455" i="1"/>
  <c r="AM455" i="1"/>
  <c r="AR455" i="1"/>
  <c r="AK455" i="1"/>
  <c r="AJ455" i="1"/>
  <c r="AI455" i="1"/>
  <c r="AT509" i="1"/>
  <c r="AJ448" i="1"/>
  <c r="AQ451" i="1"/>
  <c r="AK451" i="1"/>
  <c r="AU453" i="1"/>
  <c r="AN456" i="1"/>
  <c r="AM458" i="1"/>
  <c r="AO461" i="1"/>
  <c r="AK464" i="1"/>
  <c r="AG464" i="1"/>
  <c r="AN464" i="1" s="1"/>
  <c r="AR511" i="1"/>
  <c r="AI511" i="1"/>
  <c r="AG511" i="1"/>
  <c r="AG516" i="1"/>
  <c r="AI516" i="1"/>
  <c r="AQ3" i="1"/>
  <c r="AP213" i="1"/>
  <c r="AG449" i="1"/>
  <c r="AQ449" i="1" s="1"/>
  <c r="AT453" i="1"/>
  <c r="AG454" i="1"/>
  <c r="AP455" i="1"/>
  <c r="AP458" i="1"/>
  <c r="AQ516" i="1"/>
  <c r="AG520" i="1"/>
  <c r="AP520" i="1" s="1"/>
  <c r="AN538" i="1"/>
  <c r="AI545" i="1"/>
  <c r="AR545" i="1"/>
  <c r="AU545" i="1"/>
  <c r="AM545" i="1"/>
  <c r="AN545" i="1"/>
  <c r="AJ545" i="1"/>
  <c r="AL545" i="1"/>
  <c r="AS545" i="1"/>
  <c r="AS445" i="1"/>
  <c r="AS453" i="1"/>
  <c r="AJ453" i="1"/>
  <c r="AO455" i="1"/>
  <c r="AT456" i="1"/>
  <c r="AG457" i="1"/>
  <c r="AO458" i="1"/>
  <c r="AG460" i="1"/>
  <c r="AU461" i="1"/>
  <c r="AL465" i="1"/>
  <c r="AM465" i="1"/>
  <c r="AK465" i="1"/>
  <c r="AO465" i="1"/>
  <c r="AP465" i="1"/>
  <c r="AQ465" i="1"/>
  <c r="AT465" i="1"/>
  <c r="AU465" i="1"/>
  <c r="AN465" i="1"/>
  <c r="AM505" i="1"/>
  <c r="AU538" i="1"/>
  <c r="AM538" i="1"/>
  <c r="AP539" i="1"/>
  <c r="AU539" i="1"/>
  <c r="AL539" i="1"/>
  <c r="AM539" i="1"/>
  <c r="AK539" i="1"/>
  <c r="AT539" i="1"/>
  <c r="AN539" i="1"/>
  <c r="AG541" i="1"/>
  <c r="AT541" i="1" s="1"/>
  <c r="AL541" i="1"/>
  <c r="AS443" i="1"/>
  <c r="AJ443" i="1"/>
  <c r="AG446" i="1"/>
  <c r="AT446" i="1" s="1"/>
  <c r="AS456" i="1"/>
  <c r="AJ456" i="1"/>
  <c r="AQ457" i="1"/>
  <c r="AK457" i="1"/>
  <c r="AQ460" i="1"/>
  <c r="AT461" i="1"/>
  <c r="AG505" i="1"/>
  <c r="AL505" i="1"/>
  <c r="AN510" i="1"/>
  <c r="AN513" i="1"/>
  <c r="AJ517" i="1"/>
  <c r="AS517" i="1"/>
  <c r="AP517" i="1"/>
  <c r="AU517" i="1"/>
  <c r="AL517" i="1"/>
  <c r="AM517" i="1"/>
  <c r="AK517" i="1"/>
  <c r="AO517" i="1"/>
  <c r="AQ517" i="1"/>
  <c r="AT517" i="1"/>
  <c r="AN517" i="1"/>
  <c r="AO522" i="1"/>
  <c r="AQ545" i="1"/>
  <c r="AK545" i="1"/>
  <c r="AR211" i="1"/>
  <c r="AJ211" i="1"/>
  <c r="AG211" i="1"/>
  <c r="AG443" i="1"/>
  <c r="AQ446" i="1"/>
  <c r="AK446" i="1"/>
  <c r="AP447" i="1"/>
  <c r="AU455" i="1"/>
  <c r="AR456" i="1"/>
  <c r="AI456" i="1"/>
  <c r="AU458" i="1"/>
  <c r="AG459" i="1"/>
  <c r="AI459" i="1"/>
  <c r="AI460" i="1"/>
  <c r="AP460" i="1"/>
  <c r="AS461" i="1"/>
  <c r="AL463" i="1"/>
  <c r="AU510" i="1"/>
  <c r="AM510" i="1"/>
  <c r="AM515" i="1"/>
  <c r="AU524" i="1"/>
  <c r="AT527" i="1"/>
  <c r="AL527" i="1"/>
  <c r="AS465" i="1"/>
  <c r="AJ465" i="1"/>
  <c r="AO466" i="1"/>
  <c r="AU506" i="1"/>
  <c r="AG509" i="1"/>
  <c r="AL509" i="1" s="1"/>
  <c r="AK509" i="1"/>
  <c r="AQ514" i="1"/>
  <c r="AG515" i="1"/>
  <c r="AU515" i="1" s="1"/>
  <c r="AO518" i="1"/>
  <c r="AN520" i="1"/>
  <c r="AK525" i="1"/>
  <c r="AJ525" i="1"/>
  <c r="AS525" i="1"/>
  <c r="AP525" i="1"/>
  <c r="AU525" i="1"/>
  <c r="AL525" i="1"/>
  <c r="AM525" i="1"/>
  <c r="AN525" i="1"/>
  <c r="AG542" i="1"/>
  <c r="AP545" i="1"/>
  <c r="ER197" i="1"/>
  <c r="EP197" i="1"/>
  <c r="EM197" i="1"/>
  <c r="EN197" i="1" s="1"/>
  <c r="AO462" i="1"/>
  <c r="AR465" i="1"/>
  <c r="AI465" i="1"/>
  <c r="AP509" i="1"/>
  <c r="AG512" i="1"/>
  <c r="AO512" i="1" s="1"/>
  <c r="AN516" i="1"/>
  <c r="AR517" i="1"/>
  <c r="AI517" i="1"/>
  <c r="AP523" i="1"/>
  <c r="AO526" i="1"/>
  <c r="AQ527" i="1"/>
  <c r="AK527" i="1"/>
  <c r="AQ542" i="1"/>
  <c r="AK542" i="1"/>
  <c r="AS543" i="1"/>
  <c r="AJ543" i="1"/>
  <c r="AO545" i="1"/>
  <c r="AU213" i="1"/>
  <c r="AM213" i="1"/>
  <c r="AG508" i="1"/>
  <c r="AN511" i="1"/>
  <c r="AU513" i="1"/>
  <c r="AO514" i="1"/>
  <c r="AU516" i="1"/>
  <c r="AG519" i="1"/>
  <c r="AQ519" i="1" s="1"/>
  <c r="AK519" i="1"/>
  <c r="AG524" i="1"/>
  <c r="AP527" i="1"/>
  <c r="AQ538" i="1"/>
  <c r="AG538" i="1"/>
  <c r="AK538" i="1"/>
  <c r="AS539" i="1"/>
  <c r="AJ539" i="1"/>
  <c r="AR543" i="1"/>
  <c r="AI543" i="1"/>
  <c r="AT544" i="1"/>
  <c r="AT213" i="1"/>
  <c r="AL213" i="1"/>
  <c r="AU212" i="1"/>
  <c r="AM212" i="1"/>
  <c r="AO211" i="1"/>
  <c r="AG210" i="1"/>
  <c r="AS210" i="1" s="1"/>
  <c r="AG209" i="1"/>
  <c r="AN209" i="1" s="1"/>
  <c r="AQ463" i="1"/>
  <c r="AG463" i="1"/>
  <c r="AK463" i="1"/>
  <c r="AG506" i="1"/>
  <c r="AK510" i="1"/>
  <c r="AQ512" i="1"/>
  <c r="AG513" i="1"/>
  <c r="AI513" i="1"/>
  <c r="AG522" i="1"/>
  <c r="AQ524" i="1"/>
  <c r="AK524" i="1"/>
  <c r="AP538" i="1"/>
  <c r="AR539" i="1"/>
  <c r="AI539" i="1"/>
  <c r="AS213" i="1"/>
  <c r="AK213" i="1"/>
  <c r="AN211" i="1"/>
  <c r="AT462" i="1"/>
  <c r="AP463" i="1"/>
  <c r="AG466" i="1"/>
  <c r="AQ506" i="1"/>
  <c r="AK506" i="1"/>
  <c r="AP515" i="1"/>
  <c r="AS516" i="1"/>
  <c r="AJ516" i="1"/>
  <c r="AS518" i="1"/>
  <c r="AG518" i="1"/>
  <c r="AJ518" i="1"/>
  <c r="AG521" i="1"/>
  <c r="AI521" i="1" s="1"/>
  <c r="AN521" i="1"/>
  <c r="AU523" i="1"/>
  <c r="AR525" i="1"/>
  <c r="AI525" i="1"/>
  <c r="AT526" i="1"/>
  <c r="AG540" i="1"/>
  <c r="AU541" i="1"/>
  <c r="AR544" i="1"/>
  <c r="AG544" i="1"/>
  <c r="AS544" i="1" s="1"/>
  <c r="AT545" i="1"/>
  <c r="AG3" i="1"/>
  <c r="AU211" i="1"/>
  <c r="AM211" i="1"/>
  <c r="AO209" i="1"/>
  <c r="AI3" i="1"/>
  <c r="AI197" i="1"/>
  <c r="AI544" i="1"/>
  <c r="AT197" i="1"/>
  <c r="EA197" i="1"/>
  <c r="EB197" i="1" s="1"/>
  <c r="EV197" i="1"/>
  <c r="AP197" i="1"/>
  <c r="AR197" i="1"/>
  <c r="ED197" i="1"/>
  <c r="AS197" i="1"/>
  <c r="AO197" i="1"/>
  <c r="GW197" i="1" s="1"/>
  <c r="GX197" i="1" s="1"/>
  <c r="GY197" i="1" s="1"/>
  <c r="DP197" i="1"/>
  <c r="DQ197" i="1" s="1"/>
  <c r="DS197" i="1"/>
  <c r="AJ197" i="1"/>
  <c r="DA197" i="1" s="1"/>
  <c r="AV250" i="1" l="1"/>
  <c r="AM508" i="1"/>
  <c r="AQ508" i="1"/>
  <c r="AI508" i="1"/>
  <c r="AR508" i="1"/>
  <c r="AN508" i="1"/>
  <c r="AU508" i="1"/>
  <c r="AK508" i="1"/>
  <c r="AP508" i="1"/>
  <c r="AL508" i="1"/>
  <c r="AM454" i="1"/>
  <c r="AO454" i="1"/>
  <c r="AP454" i="1"/>
  <c r="AR454" i="1"/>
  <c r="AI454" i="1"/>
  <c r="AU454" i="1"/>
  <c r="AJ382" i="1"/>
  <c r="AI335" i="1"/>
  <c r="AR335" i="1"/>
  <c r="AO335" i="1"/>
  <c r="AP335" i="1"/>
  <c r="AM335" i="1"/>
  <c r="AQ335" i="1"/>
  <c r="AU335" i="1"/>
  <c r="AS366" i="1"/>
  <c r="AT262" i="1"/>
  <c r="AP262" i="1"/>
  <c r="AL262" i="1"/>
  <c r="AQ262" i="1"/>
  <c r="AK262" i="1"/>
  <c r="AP226" i="1"/>
  <c r="AL226" i="1"/>
  <c r="AM226" i="1"/>
  <c r="AK226" i="1"/>
  <c r="AQ226" i="1"/>
  <c r="AN226" i="1"/>
  <c r="AJ130" i="1"/>
  <c r="AS130" i="1"/>
  <c r="AP130" i="1"/>
  <c r="AL130" i="1"/>
  <c r="AK130" i="1"/>
  <c r="AM130" i="1"/>
  <c r="AQ130" i="1"/>
  <c r="AN130" i="1"/>
  <c r="AT130" i="1"/>
  <c r="AM87" i="1"/>
  <c r="AQ87" i="1"/>
  <c r="AK87" i="1"/>
  <c r="AN87" i="1"/>
  <c r="AO87" i="1"/>
  <c r="AP87" i="1"/>
  <c r="AU87" i="1"/>
  <c r="AM84" i="1"/>
  <c r="AT508" i="1"/>
  <c r="AQ505" i="1"/>
  <c r="AK505" i="1"/>
  <c r="AN505" i="1"/>
  <c r="AI505" i="1"/>
  <c r="AR505" i="1"/>
  <c r="AO505" i="1"/>
  <c r="AJ505" i="1"/>
  <c r="AS505" i="1"/>
  <c r="AI450" i="1"/>
  <c r="AR450" i="1"/>
  <c r="AK450" i="1"/>
  <c r="AJ450" i="1"/>
  <c r="AQ450" i="1"/>
  <c r="AS450" i="1"/>
  <c r="AN450" i="1"/>
  <c r="AI445" i="1"/>
  <c r="AR445" i="1"/>
  <c r="AQ445" i="1"/>
  <c r="AU445" i="1"/>
  <c r="AK445" i="1"/>
  <c r="AP445" i="1"/>
  <c r="AS441" i="1"/>
  <c r="AT400" i="1"/>
  <c r="AS350" i="1"/>
  <c r="AT387" i="1"/>
  <c r="AM299" i="1"/>
  <c r="AN299" i="1"/>
  <c r="AR299" i="1"/>
  <c r="AU299" i="1"/>
  <c r="AP299" i="1"/>
  <c r="AI299" i="1"/>
  <c r="AO299" i="1"/>
  <c r="AL313" i="1"/>
  <c r="AM313" i="1"/>
  <c r="AN313" i="1"/>
  <c r="AS313" i="1"/>
  <c r="AR313" i="1"/>
  <c r="AK313" i="1"/>
  <c r="AJ313" i="1"/>
  <c r="AT313" i="1"/>
  <c r="AK299" i="1"/>
  <c r="AT256" i="1"/>
  <c r="AV352" i="1"/>
  <c r="AT267" i="1"/>
  <c r="AU267" i="1"/>
  <c r="AL267" i="1"/>
  <c r="AM267" i="1"/>
  <c r="AS267" i="1"/>
  <c r="AK267" i="1"/>
  <c r="AJ267" i="1"/>
  <c r="AQ267" i="1"/>
  <c r="AN267" i="1"/>
  <c r="AM307" i="1"/>
  <c r="AU307" i="1"/>
  <c r="AP307" i="1"/>
  <c r="AN307" i="1"/>
  <c r="AV206" i="1"/>
  <c r="AR230" i="1"/>
  <c r="AR165" i="1"/>
  <c r="AS203" i="1"/>
  <c r="AQ115" i="1"/>
  <c r="AR87" i="1"/>
  <c r="AT84" i="1"/>
  <c r="AV229" i="1"/>
  <c r="AL115" i="1"/>
  <c r="AT56" i="1"/>
  <c r="AU56" i="1"/>
  <c r="AL56" i="1"/>
  <c r="AM56" i="1"/>
  <c r="AR56" i="1"/>
  <c r="AJ56" i="1"/>
  <c r="AI56" i="1"/>
  <c r="AN56" i="1"/>
  <c r="AS56" i="1"/>
  <c r="AL79" i="1"/>
  <c r="AI540" i="1"/>
  <c r="AR540" i="1"/>
  <c r="AT540" i="1"/>
  <c r="AL540" i="1"/>
  <c r="AM540" i="1"/>
  <c r="AQ540" i="1"/>
  <c r="AK540" i="1"/>
  <c r="AP540" i="1"/>
  <c r="AN540" i="1"/>
  <c r="AU540" i="1"/>
  <c r="AI522" i="1"/>
  <c r="AR522" i="1"/>
  <c r="AT522" i="1"/>
  <c r="AL522" i="1"/>
  <c r="AM522" i="1"/>
  <c r="AQ522" i="1"/>
  <c r="AU522" i="1"/>
  <c r="AK522" i="1"/>
  <c r="AJ522" i="1"/>
  <c r="AN522" i="1"/>
  <c r="AN459" i="1"/>
  <c r="AO459" i="1"/>
  <c r="AP459" i="1"/>
  <c r="AL459" i="1"/>
  <c r="AM459" i="1"/>
  <c r="AT505" i="1"/>
  <c r="AT401" i="1"/>
  <c r="AM390" i="1"/>
  <c r="AQ390" i="1"/>
  <c r="AU390" i="1"/>
  <c r="AO390" i="1"/>
  <c r="AP390" i="1"/>
  <c r="AM369" i="1"/>
  <c r="AU369" i="1"/>
  <c r="AP369" i="1"/>
  <c r="AO369" i="1"/>
  <c r="AJ285" i="1"/>
  <c r="AQ401" i="1"/>
  <c r="AR401" i="1"/>
  <c r="AP284" i="1"/>
  <c r="AR283" i="1"/>
  <c r="AV254" i="1"/>
  <c r="AM398" i="1"/>
  <c r="AQ398" i="1"/>
  <c r="AO398" i="1"/>
  <c r="AP398" i="1"/>
  <c r="AU398" i="1"/>
  <c r="AL277" i="1"/>
  <c r="AM277" i="1"/>
  <c r="AN277" i="1"/>
  <c r="AO277" i="1"/>
  <c r="AS277" i="1"/>
  <c r="AR277" i="1"/>
  <c r="AT277" i="1"/>
  <c r="AJ277" i="1"/>
  <c r="AL266" i="1"/>
  <c r="AM266" i="1"/>
  <c r="AO266" i="1"/>
  <c r="AP266" i="1"/>
  <c r="AT266" i="1"/>
  <c r="AI266" i="1"/>
  <c r="AU266" i="1"/>
  <c r="AS398" i="1"/>
  <c r="AR356" i="1"/>
  <c r="AR268" i="1"/>
  <c r="AT307" i="1"/>
  <c r="AO262" i="1"/>
  <c r="AQ284" i="1"/>
  <c r="AS222" i="1"/>
  <c r="AI153" i="1"/>
  <c r="AR153" i="1"/>
  <c r="AL153" i="1"/>
  <c r="AM153" i="1"/>
  <c r="AK153" i="1"/>
  <c r="AJ153" i="1"/>
  <c r="AQ153" i="1"/>
  <c r="AN153" i="1"/>
  <c r="AS153" i="1"/>
  <c r="AN216" i="1"/>
  <c r="AO216" i="1"/>
  <c r="AP216" i="1"/>
  <c r="AM216" i="1"/>
  <c r="AL216" i="1"/>
  <c r="AP166" i="1"/>
  <c r="AR224" i="1"/>
  <c r="AL214" i="1"/>
  <c r="AM214" i="1"/>
  <c r="AO214" i="1"/>
  <c r="AP214" i="1"/>
  <c r="AT214" i="1"/>
  <c r="AU214" i="1"/>
  <c r="AT166" i="1"/>
  <c r="AQ112" i="1"/>
  <c r="AK112" i="1"/>
  <c r="AN112" i="1"/>
  <c r="AP112" i="1"/>
  <c r="AL112" i="1"/>
  <c r="AM112" i="1"/>
  <c r="AS112" i="1"/>
  <c r="AV112" i="1" s="1"/>
  <c r="AT112" i="1"/>
  <c r="AU112" i="1"/>
  <c r="AJ112" i="1"/>
  <c r="AO112" i="1"/>
  <c r="AL113" i="1"/>
  <c r="AJ113" i="1"/>
  <c r="AO113" i="1"/>
  <c r="AN113" i="1"/>
  <c r="AS113" i="1"/>
  <c r="AR113" i="1"/>
  <c r="AK113" i="1"/>
  <c r="AT113" i="1"/>
  <c r="AP156" i="1"/>
  <c r="AL156" i="1"/>
  <c r="AQ156" i="1"/>
  <c r="AK156" i="1"/>
  <c r="AQ124" i="1"/>
  <c r="AN66" i="1"/>
  <c r="AM113" i="1"/>
  <c r="AR66" i="1"/>
  <c r="AK9" i="1"/>
  <c r="AL9" i="1"/>
  <c r="AM9" i="1"/>
  <c r="AV9" i="1" s="1"/>
  <c r="AN9" i="1"/>
  <c r="AP9" i="1"/>
  <c r="AQ9" i="1"/>
  <c r="AV102" i="1"/>
  <c r="AJ66" i="1"/>
  <c r="AV20" i="1"/>
  <c r="AJ79" i="1"/>
  <c r="AL87" i="1"/>
  <c r="AV53" i="1"/>
  <c r="AU464" i="1"/>
  <c r="AJ507" i="1"/>
  <c r="AS507" i="1"/>
  <c r="AP507" i="1"/>
  <c r="AU507" i="1"/>
  <c r="AL507" i="1"/>
  <c r="AM507" i="1"/>
  <c r="AK507" i="1"/>
  <c r="AO507" i="1"/>
  <c r="AQ507" i="1"/>
  <c r="AN507" i="1"/>
  <c r="AT507" i="1"/>
  <c r="AJ401" i="1"/>
  <c r="AP522" i="1"/>
  <c r="AI408" i="1"/>
  <c r="AL439" i="1"/>
  <c r="AM439" i="1"/>
  <c r="AT439" i="1"/>
  <c r="AU439" i="1"/>
  <c r="AO439" i="1"/>
  <c r="AP439" i="1"/>
  <c r="AN439" i="1"/>
  <c r="AV439" i="1" s="1"/>
  <c r="AK439" i="1"/>
  <c r="AU415" i="1"/>
  <c r="AV428" i="1"/>
  <c r="AV413" i="1"/>
  <c r="AN398" i="1"/>
  <c r="AK390" i="1"/>
  <c r="AR390" i="1"/>
  <c r="AU396" i="1"/>
  <c r="AL396" i="1"/>
  <c r="AM396" i="1"/>
  <c r="AJ396" i="1"/>
  <c r="AO396" i="1"/>
  <c r="AS396" i="1"/>
  <c r="AR396" i="1"/>
  <c r="AT396" i="1"/>
  <c r="AK385" i="1"/>
  <c r="AV385" i="1" s="1"/>
  <c r="AS356" i="1"/>
  <c r="AT390" i="1"/>
  <c r="AU367" i="1"/>
  <c r="AL367" i="1"/>
  <c r="AM367" i="1"/>
  <c r="AN367" i="1"/>
  <c r="AS367" i="1"/>
  <c r="AR367" i="1"/>
  <c r="AT367" i="1"/>
  <c r="AJ367" i="1"/>
  <c r="AI367" i="1"/>
  <c r="AO367" i="1"/>
  <c r="AV397" i="1"/>
  <c r="AS385" i="1"/>
  <c r="AR369" i="1"/>
  <c r="AP400" i="1"/>
  <c r="AJ369" i="1"/>
  <c r="AN350" i="1"/>
  <c r="AU379" i="1"/>
  <c r="AL379" i="1"/>
  <c r="AM379" i="1"/>
  <c r="AN379" i="1"/>
  <c r="AJ379" i="1"/>
  <c r="AO379" i="1"/>
  <c r="AS379" i="1"/>
  <c r="AR379" i="1"/>
  <c r="AT379" i="1"/>
  <c r="AR312" i="1"/>
  <c r="AS285" i="1"/>
  <c r="AI386" i="1"/>
  <c r="AR386" i="1"/>
  <c r="AL386" i="1"/>
  <c r="AQ386" i="1"/>
  <c r="AS386" i="1"/>
  <c r="AK386" i="1"/>
  <c r="AJ386" i="1"/>
  <c r="AQ347" i="1"/>
  <c r="AK336" i="1"/>
  <c r="AI311" i="1"/>
  <c r="AR311" i="1"/>
  <c r="AT311" i="1"/>
  <c r="AL311" i="1"/>
  <c r="AK311" i="1"/>
  <c r="AJ311" i="1"/>
  <c r="AM311" i="1"/>
  <c r="AQ311" i="1"/>
  <c r="AN311" i="1"/>
  <c r="AS311" i="1"/>
  <c r="AQ289" i="1"/>
  <c r="AL365" i="1"/>
  <c r="AM365" i="1"/>
  <c r="AS365" i="1"/>
  <c r="AK365" i="1"/>
  <c r="AJ365" i="1"/>
  <c r="AQ365" i="1"/>
  <c r="AK349" i="1"/>
  <c r="AK338" i="1"/>
  <c r="AL310" i="1"/>
  <c r="AM310" i="1"/>
  <c r="AO310" i="1"/>
  <c r="AP310" i="1"/>
  <c r="AS310" i="1"/>
  <c r="AT310" i="1"/>
  <c r="AJ310" i="1"/>
  <c r="AI310" i="1"/>
  <c r="AU310" i="1"/>
  <c r="AT300" i="1"/>
  <c r="AT391" i="1"/>
  <c r="AL391" i="1"/>
  <c r="AM391" i="1"/>
  <c r="AJ391" i="1"/>
  <c r="AI391" i="1"/>
  <c r="AN391" i="1"/>
  <c r="AS391" i="1"/>
  <c r="AR391" i="1"/>
  <c r="AR338" i="1"/>
  <c r="AV290" i="1"/>
  <c r="AJ349" i="1"/>
  <c r="AO249" i="1"/>
  <c r="AP249" i="1"/>
  <c r="AI249" i="1"/>
  <c r="AQ249" i="1"/>
  <c r="AR249" i="1"/>
  <c r="AL282" i="1"/>
  <c r="AM282" i="1"/>
  <c r="AT282" i="1"/>
  <c r="AU282" i="1"/>
  <c r="AI282" i="1"/>
  <c r="AP282" i="1"/>
  <c r="AO282" i="1"/>
  <c r="AO306" i="1"/>
  <c r="AL300" i="1"/>
  <c r="AQ277" i="1"/>
  <c r="AK266" i="1"/>
  <c r="AR398" i="1"/>
  <c r="AS340" i="1"/>
  <c r="AI331" i="1"/>
  <c r="AR331" i="1"/>
  <c r="AO331" i="1"/>
  <c r="AP331" i="1"/>
  <c r="AQ331" i="1"/>
  <c r="AU331" i="1"/>
  <c r="AR255" i="1"/>
  <c r="AN349" i="1"/>
  <c r="AL331" i="1"/>
  <c r="AL288" i="1"/>
  <c r="AO267" i="1"/>
  <c r="AO347" i="1"/>
  <c r="AJ307" i="1"/>
  <c r="AV307" i="1" s="1"/>
  <c r="AL297" i="1"/>
  <c r="AN297" i="1"/>
  <c r="AS297" i="1"/>
  <c r="AV297" i="1" s="1"/>
  <c r="AT297" i="1"/>
  <c r="AJ297" i="1"/>
  <c r="AO297" i="1"/>
  <c r="AM297" i="1"/>
  <c r="AQ285" i="1"/>
  <c r="AL268" i="1"/>
  <c r="AU249" i="1"/>
  <c r="AI257" i="1"/>
  <c r="AV257" i="1" s="1"/>
  <c r="AR257" i="1"/>
  <c r="AO257" i="1"/>
  <c r="AP257" i="1"/>
  <c r="AQ257" i="1"/>
  <c r="AL279" i="1"/>
  <c r="AK245" i="1"/>
  <c r="AR245" i="1"/>
  <c r="AP280" i="1"/>
  <c r="AQ230" i="1"/>
  <c r="AL163" i="1"/>
  <c r="AM163" i="1"/>
  <c r="AN163" i="1"/>
  <c r="AR163" i="1"/>
  <c r="AT163" i="1"/>
  <c r="AJ163" i="1"/>
  <c r="AI163" i="1"/>
  <c r="AS163" i="1"/>
  <c r="AO163" i="1"/>
  <c r="AL152" i="1"/>
  <c r="AM152" i="1"/>
  <c r="AT152" i="1"/>
  <c r="AU152" i="1"/>
  <c r="AI152" i="1"/>
  <c r="AO152" i="1"/>
  <c r="AP152" i="1"/>
  <c r="AR152" i="1"/>
  <c r="AS241" i="1"/>
  <c r="AJ235" i="1"/>
  <c r="AJ226" i="1"/>
  <c r="AK216" i="1"/>
  <c r="AS152" i="1"/>
  <c r="AL274" i="1"/>
  <c r="AV274" i="1" s="1"/>
  <c r="AM274" i="1"/>
  <c r="AO274" i="1"/>
  <c r="AP274" i="1"/>
  <c r="AT274" i="1"/>
  <c r="AU274" i="1"/>
  <c r="AT241" i="1"/>
  <c r="AL223" i="1"/>
  <c r="AM223" i="1"/>
  <c r="AQ223" i="1"/>
  <c r="AK223" i="1"/>
  <c r="AJ223" i="1"/>
  <c r="AN223" i="1"/>
  <c r="AS223" i="1"/>
  <c r="AR216" i="1"/>
  <c r="AO177" i="1"/>
  <c r="AI156" i="1"/>
  <c r="AU174" i="1"/>
  <c r="AU163" i="1"/>
  <c r="AP300" i="1"/>
  <c r="AL247" i="1"/>
  <c r="AL233" i="1"/>
  <c r="AM233" i="1"/>
  <c r="AN233" i="1"/>
  <c r="AJ233" i="1"/>
  <c r="AV233" i="1" s="1"/>
  <c r="AS233" i="1"/>
  <c r="AO233" i="1"/>
  <c r="AR233" i="1"/>
  <c r="AT233" i="1"/>
  <c r="AM173" i="1"/>
  <c r="AN173" i="1"/>
  <c r="AO173" i="1"/>
  <c r="AP173" i="1"/>
  <c r="AU173" i="1"/>
  <c r="AR162" i="1"/>
  <c r="AN152" i="1"/>
  <c r="AS224" i="1"/>
  <c r="AV221" i="1"/>
  <c r="AR214" i="1"/>
  <c r="AN176" i="1"/>
  <c r="AN144" i="1"/>
  <c r="AO117" i="1"/>
  <c r="AU117" i="1"/>
  <c r="AI117" i="1"/>
  <c r="AP117" i="1"/>
  <c r="AM117" i="1"/>
  <c r="AQ117" i="1"/>
  <c r="AR117" i="1"/>
  <c r="AV265" i="1"/>
  <c r="AQ235" i="1"/>
  <c r="AV167" i="1"/>
  <c r="AV159" i="1"/>
  <c r="AQ146" i="1"/>
  <c r="AK146" i="1"/>
  <c r="AV146" i="1" s="1"/>
  <c r="AN146" i="1"/>
  <c r="AO146" i="1"/>
  <c r="AP146" i="1"/>
  <c r="AL146" i="1"/>
  <c r="AM146" i="1"/>
  <c r="AT146" i="1"/>
  <c r="AL129" i="1"/>
  <c r="AN129" i="1"/>
  <c r="AO129" i="1"/>
  <c r="AS129" i="1"/>
  <c r="AT129" i="1"/>
  <c r="AJ129" i="1"/>
  <c r="AI129" i="1"/>
  <c r="AR112" i="1"/>
  <c r="AM227" i="1"/>
  <c r="AN227" i="1"/>
  <c r="AV227" i="1" s="1"/>
  <c r="AO227" i="1"/>
  <c r="AP227" i="1"/>
  <c r="AL227" i="1"/>
  <c r="AU227" i="1"/>
  <c r="AU138" i="1"/>
  <c r="AP244" i="1"/>
  <c r="AQ222" i="1"/>
  <c r="AK152" i="1"/>
  <c r="AV107" i="1"/>
  <c r="AL207" i="1"/>
  <c r="AM207" i="1"/>
  <c r="AN207" i="1"/>
  <c r="AJ207" i="1"/>
  <c r="AI207" i="1"/>
  <c r="AS207" i="1"/>
  <c r="AR207" i="1"/>
  <c r="AT135" i="1"/>
  <c r="AU135" i="1"/>
  <c r="AL135" i="1"/>
  <c r="AM135" i="1"/>
  <c r="AQ135" i="1"/>
  <c r="AS135" i="1"/>
  <c r="AK135" i="1"/>
  <c r="AV135" i="1" s="1"/>
  <c r="AJ135" i="1"/>
  <c r="AR130" i="1"/>
  <c r="AT140" i="1"/>
  <c r="AS117" i="1"/>
  <c r="AN135" i="1"/>
  <c r="AL219" i="1"/>
  <c r="AT117" i="1"/>
  <c r="AV108" i="1"/>
  <c r="AM103" i="1"/>
  <c r="AQ103" i="1"/>
  <c r="AK103" i="1"/>
  <c r="AN103" i="1"/>
  <c r="AP103" i="1"/>
  <c r="AL103" i="1"/>
  <c r="AU103" i="1"/>
  <c r="AM71" i="1"/>
  <c r="AQ71" i="1"/>
  <c r="AK71" i="1"/>
  <c r="AN71" i="1"/>
  <c r="AO71" i="1"/>
  <c r="AP71" i="1"/>
  <c r="AL71" i="1"/>
  <c r="AU71" i="1"/>
  <c r="AL5" i="1"/>
  <c r="AT5" i="1"/>
  <c r="AM5" i="1"/>
  <c r="AN5" i="1"/>
  <c r="AO5" i="1"/>
  <c r="AP5" i="1"/>
  <c r="AU5" i="1"/>
  <c r="AV89" i="1"/>
  <c r="AV18" i="1"/>
  <c r="AP144" i="1"/>
  <c r="AJ125" i="1"/>
  <c r="AS125" i="1"/>
  <c r="AO125" i="1"/>
  <c r="AP125" i="1"/>
  <c r="AR125" i="1"/>
  <c r="AI125" i="1"/>
  <c r="AV125" i="1" s="1"/>
  <c r="AL125" i="1"/>
  <c r="AM125" i="1"/>
  <c r="AL98" i="1"/>
  <c r="AM98" i="1"/>
  <c r="AQ98" i="1"/>
  <c r="AT98" i="1"/>
  <c r="AO98" i="1"/>
  <c r="AP98" i="1"/>
  <c r="AU98" i="1"/>
  <c r="AU88" i="1"/>
  <c r="AL88" i="1"/>
  <c r="AM88" i="1"/>
  <c r="AN88" i="1"/>
  <c r="AI88" i="1"/>
  <c r="AJ88" i="1"/>
  <c r="AS88" i="1"/>
  <c r="AR88" i="1"/>
  <c r="AQ76" i="1"/>
  <c r="AK76" i="1"/>
  <c r="AN76" i="1"/>
  <c r="AI76" i="1"/>
  <c r="AR76" i="1"/>
  <c r="AO76" i="1"/>
  <c r="AP76" i="1"/>
  <c r="AM76" i="1"/>
  <c r="AL76" i="1"/>
  <c r="AI91" i="1"/>
  <c r="AR91" i="1"/>
  <c r="AU91" i="1"/>
  <c r="AL91" i="1"/>
  <c r="AM91" i="1"/>
  <c r="AQ91" i="1"/>
  <c r="AS91" i="1"/>
  <c r="AK91" i="1"/>
  <c r="AJ91" i="1"/>
  <c r="AN91" i="1"/>
  <c r="AT76" i="1"/>
  <c r="AJ52" i="1"/>
  <c r="AT52" i="1"/>
  <c r="AL52" i="1"/>
  <c r="AV52" i="1" s="1"/>
  <c r="AO52" i="1"/>
  <c r="AM52" i="1"/>
  <c r="AS52" i="1"/>
  <c r="AN52" i="1"/>
  <c r="AT16" i="1"/>
  <c r="AL16" i="1"/>
  <c r="AJ16" i="1"/>
  <c r="AM16" i="1"/>
  <c r="AN16" i="1"/>
  <c r="AS16" i="1"/>
  <c r="AO16" i="1"/>
  <c r="AP91" i="1"/>
  <c r="AV28" i="1"/>
  <c r="AJ9" i="1"/>
  <c r="AV11" i="1"/>
  <c r="AS9" i="1"/>
  <c r="AQ44" i="1"/>
  <c r="AN210" i="1"/>
  <c r="AP210" i="1"/>
  <c r="AM210" i="1"/>
  <c r="AQ210" i="1"/>
  <c r="AU210" i="1"/>
  <c r="AI210" i="1"/>
  <c r="AV455" i="1"/>
  <c r="AO441" i="1"/>
  <c r="AI441" i="1"/>
  <c r="AP441" i="1"/>
  <c r="AR441" i="1"/>
  <c r="AM441" i="1"/>
  <c r="AM382" i="1"/>
  <c r="AU382" i="1"/>
  <c r="AO382" i="1"/>
  <c r="AP382" i="1"/>
  <c r="AN382" i="1"/>
  <c r="AN366" i="1"/>
  <c r="AO366" i="1"/>
  <c r="AP366" i="1"/>
  <c r="AM366" i="1"/>
  <c r="AU366" i="1"/>
  <c r="AU256" i="1"/>
  <c r="AL256" i="1"/>
  <c r="AM256" i="1"/>
  <c r="AR256" i="1"/>
  <c r="AJ256" i="1"/>
  <c r="AI256" i="1"/>
  <c r="AN256" i="1"/>
  <c r="AS256" i="1"/>
  <c r="AL174" i="1"/>
  <c r="AM174" i="1"/>
  <c r="AS174" i="1"/>
  <c r="AR174" i="1"/>
  <c r="AJ174" i="1"/>
  <c r="AI174" i="1"/>
  <c r="AN174" i="1"/>
  <c r="AJ78" i="1"/>
  <c r="AS78" i="1"/>
  <c r="AT78" i="1"/>
  <c r="AP78" i="1"/>
  <c r="AL78" i="1"/>
  <c r="AM78" i="1"/>
  <c r="AK78" i="1"/>
  <c r="AQ78" i="1"/>
  <c r="AN78" i="1"/>
  <c r="AJ106" i="1"/>
  <c r="AP106" i="1"/>
  <c r="AN106" i="1"/>
  <c r="AS106" i="1"/>
  <c r="AR106" i="1"/>
  <c r="AI106" i="1"/>
  <c r="AT106" i="1"/>
  <c r="AO106" i="1"/>
  <c r="AU106" i="1"/>
  <c r="AQ60" i="1"/>
  <c r="AK60" i="1"/>
  <c r="AN60" i="1"/>
  <c r="AI60" i="1"/>
  <c r="AR60" i="1"/>
  <c r="AO60" i="1"/>
  <c r="AP60" i="1"/>
  <c r="AM60" i="1"/>
  <c r="AM79" i="1"/>
  <c r="AQ79" i="1"/>
  <c r="AK79" i="1"/>
  <c r="AN79" i="1"/>
  <c r="AO79" i="1"/>
  <c r="AU79" i="1"/>
  <c r="AP79" i="1"/>
  <c r="AO519" i="1"/>
  <c r="AU519" i="1"/>
  <c r="AM519" i="1"/>
  <c r="AN519" i="1"/>
  <c r="AI519" i="1"/>
  <c r="AS519" i="1"/>
  <c r="AR519" i="1"/>
  <c r="AJ519" i="1"/>
  <c r="AK210" i="1"/>
  <c r="AU505" i="1"/>
  <c r="AV514" i="1"/>
  <c r="AK427" i="1"/>
  <c r="AL364" i="1"/>
  <c r="AM364" i="1"/>
  <c r="AN364" i="1"/>
  <c r="AO364" i="1"/>
  <c r="AP364" i="1"/>
  <c r="AT364" i="1"/>
  <c r="AU364" i="1"/>
  <c r="AJ283" i="1"/>
  <c r="AR366" i="1"/>
  <c r="AR307" i="1"/>
  <c r="AQ165" i="1"/>
  <c r="AQ220" i="1"/>
  <c r="AN203" i="1"/>
  <c r="AO203" i="1"/>
  <c r="AP203" i="1"/>
  <c r="AL203" i="1"/>
  <c r="AQ174" i="1"/>
  <c r="AV63" i="1"/>
  <c r="AT148" i="1"/>
  <c r="AU148" i="1"/>
  <c r="AV57" i="1"/>
  <c r="AI67" i="1"/>
  <c r="AR67" i="1"/>
  <c r="AT67" i="1"/>
  <c r="AU67" i="1"/>
  <c r="AL67" i="1"/>
  <c r="AM67" i="1"/>
  <c r="AQ67" i="1"/>
  <c r="AJ67" i="1"/>
  <c r="AS67" i="1"/>
  <c r="AN67" i="1"/>
  <c r="AK67" i="1"/>
  <c r="AL66" i="1"/>
  <c r="AV66" i="1" s="1"/>
  <c r="AM66" i="1"/>
  <c r="AT66" i="1"/>
  <c r="AP66" i="1"/>
  <c r="AU66" i="1"/>
  <c r="AO66" i="1"/>
  <c r="AP99" i="1"/>
  <c r="AR79" i="1"/>
  <c r="AJ26" i="1"/>
  <c r="AT26" i="1"/>
  <c r="AL26" i="1"/>
  <c r="AO26" i="1"/>
  <c r="AM26" i="1"/>
  <c r="AS26" i="1"/>
  <c r="AN26" i="1"/>
  <c r="EZ197" i="1"/>
  <c r="EW197" i="1"/>
  <c r="EX197" i="1" s="1"/>
  <c r="FB197" i="1"/>
  <c r="AQ454" i="1"/>
  <c r="AK438" i="1"/>
  <c r="AP438" i="1"/>
  <c r="AO438" i="1"/>
  <c r="AQ438" i="1"/>
  <c r="AQ523" i="1"/>
  <c r="AK523" i="1"/>
  <c r="AN523" i="1"/>
  <c r="AI523" i="1"/>
  <c r="AR523" i="1"/>
  <c r="AO523" i="1"/>
  <c r="AJ523" i="1"/>
  <c r="AM523" i="1"/>
  <c r="AS523" i="1"/>
  <c r="AN406" i="1"/>
  <c r="AT399" i="1"/>
  <c r="AL399" i="1"/>
  <c r="AM399" i="1"/>
  <c r="AN399" i="1"/>
  <c r="AS399" i="1"/>
  <c r="AR399" i="1"/>
  <c r="AK399" i="1"/>
  <c r="AJ399" i="1"/>
  <c r="AI399" i="1"/>
  <c r="AV392" i="1"/>
  <c r="AV425" i="1"/>
  <c r="AT357" i="1"/>
  <c r="AL357" i="1"/>
  <c r="AM357" i="1"/>
  <c r="AJ357" i="1"/>
  <c r="AI357" i="1"/>
  <c r="AN357" i="1"/>
  <c r="AS357" i="1"/>
  <c r="AR357" i="1"/>
  <c r="AK357" i="1"/>
  <c r="AT370" i="1"/>
  <c r="AL370" i="1"/>
  <c r="AM370" i="1"/>
  <c r="AJ370" i="1"/>
  <c r="AI370" i="1"/>
  <c r="AR370" i="1"/>
  <c r="AS370" i="1"/>
  <c r="AN370" i="1"/>
  <c r="AR350" i="1"/>
  <c r="AM291" i="1"/>
  <c r="AO291" i="1"/>
  <c r="AP291" i="1"/>
  <c r="AN291" i="1"/>
  <c r="AK291" i="1"/>
  <c r="AR291" i="1"/>
  <c r="AU291" i="1"/>
  <c r="AQ299" i="1"/>
  <c r="AU264" i="1"/>
  <c r="AL264" i="1"/>
  <c r="AM264" i="1"/>
  <c r="AI264" i="1"/>
  <c r="AN264" i="1"/>
  <c r="AS264" i="1"/>
  <c r="AR264" i="1"/>
  <c r="AK264" i="1"/>
  <c r="AJ264" i="1"/>
  <c r="AJ340" i="1"/>
  <c r="AM255" i="1"/>
  <c r="AO255" i="1"/>
  <c r="AP255" i="1"/>
  <c r="AV255" i="1" s="1"/>
  <c r="AN255" i="1"/>
  <c r="AK255" i="1"/>
  <c r="AT255" i="1"/>
  <c r="AU255" i="1"/>
  <c r="AV355" i="1"/>
  <c r="AK285" i="1"/>
  <c r="AT264" i="1"/>
  <c r="AJ364" i="1"/>
  <c r="AV292" i="1"/>
  <c r="AL245" i="1"/>
  <c r="AN245" i="1"/>
  <c r="AT245" i="1"/>
  <c r="AJ245" i="1"/>
  <c r="AV245" i="1" s="1"/>
  <c r="AM245" i="1"/>
  <c r="AS245" i="1"/>
  <c r="AT242" i="1"/>
  <c r="AU242" i="1"/>
  <c r="AK242" i="1"/>
  <c r="AV242" i="1" s="1"/>
  <c r="AO242" i="1"/>
  <c r="AP242" i="1"/>
  <c r="AL242" i="1"/>
  <c r="AM242" i="1"/>
  <c r="AN242" i="1"/>
  <c r="AK230" i="1"/>
  <c r="AJ241" i="1"/>
  <c r="AV241" i="1" s="1"/>
  <c r="AP164" i="1"/>
  <c r="AL164" i="1"/>
  <c r="AK164" i="1"/>
  <c r="AM164" i="1"/>
  <c r="AQ164" i="1"/>
  <c r="AN164" i="1"/>
  <c r="AL225" i="1"/>
  <c r="AM225" i="1"/>
  <c r="AN225" i="1"/>
  <c r="AJ225" i="1"/>
  <c r="AS225" i="1"/>
  <c r="AT225" i="1"/>
  <c r="AI225" i="1"/>
  <c r="AO225" i="1"/>
  <c r="AR203" i="1"/>
  <c r="AN222" i="1"/>
  <c r="AN162" i="1"/>
  <c r="AO162" i="1"/>
  <c r="AP162" i="1"/>
  <c r="AU300" i="1"/>
  <c r="AM300" i="1"/>
  <c r="AN300" i="1"/>
  <c r="AS300" i="1"/>
  <c r="AR300" i="1"/>
  <c r="AJ300" i="1"/>
  <c r="AI300" i="1"/>
  <c r="AJ224" i="1"/>
  <c r="AQ140" i="1"/>
  <c r="AL162" i="1"/>
  <c r="AI130" i="1"/>
  <c r="AL168" i="1"/>
  <c r="AM168" i="1"/>
  <c r="AO168" i="1"/>
  <c r="AP168" i="1"/>
  <c r="AT168" i="1"/>
  <c r="AU168" i="1"/>
  <c r="AV7" i="1"/>
  <c r="AQ92" i="1"/>
  <c r="AJ92" i="1"/>
  <c r="AS92" i="1"/>
  <c r="AI92" i="1"/>
  <c r="AR92" i="1"/>
  <c r="AO92" i="1"/>
  <c r="AM92" i="1"/>
  <c r="AO67" i="1"/>
  <c r="AV105" i="1"/>
  <c r="AV73" i="1"/>
  <c r="AL41" i="1"/>
  <c r="AO41" i="1"/>
  <c r="AU41" i="1"/>
  <c r="AM41" i="1"/>
  <c r="AP41" i="1"/>
  <c r="AT41" i="1"/>
  <c r="AN41" i="1"/>
  <c r="AV77" i="1"/>
  <c r="AQ56" i="1"/>
  <c r="AI151" i="1"/>
  <c r="AR151" i="1"/>
  <c r="AO151" i="1"/>
  <c r="AP151" i="1"/>
  <c r="AQ151" i="1"/>
  <c r="AK92" i="1"/>
  <c r="AS39" i="1"/>
  <c r="AM39" i="1"/>
  <c r="AN39" i="1"/>
  <c r="AJ39" i="1"/>
  <c r="AI39" i="1"/>
  <c r="AR39" i="1"/>
  <c r="AL39" i="1"/>
  <c r="AO39" i="1"/>
  <c r="AJ540" i="1"/>
  <c r="AI466" i="1"/>
  <c r="AR466" i="1"/>
  <c r="AT466" i="1"/>
  <c r="AL466" i="1"/>
  <c r="AM466" i="1"/>
  <c r="AQ466" i="1"/>
  <c r="AU466" i="1"/>
  <c r="AK466" i="1"/>
  <c r="AJ466" i="1"/>
  <c r="AN466" i="1"/>
  <c r="AS466" i="1"/>
  <c r="AJ544" i="1"/>
  <c r="AP519" i="1"/>
  <c r="AU520" i="1"/>
  <c r="AT515" i="1"/>
  <c r="AR459" i="1"/>
  <c r="AN443" i="1"/>
  <c r="AT443" i="1"/>
  <c r="AO443" i="1"/>
  <c r="AP443" i="1"/>
  <c r="AL443" i="1"/>
  <c r="AU443" i="1"/>
  <c r="AO450" i="1"/>
  <c r="AK520" i="1"/>
  <c r="AI448" i="1"/>
  <c r="AP516" i="1"/>
  <c r="AL516" i="1"/>
  <c r="AO516" i="1"/>
  <c r="AM516" i="1"/>
  <c r="AT516" i="1"/>
  <c r="AS448" i="1"/>
  <c r="AI427" i="1"/>
  <c r="AQ437" i="1"/>
  <c r="AU444" i="1"/>
  <c r="AL444" i="1"/>
  <c r="AM444" i="1"/>
  <c r="AN444" i="1"/>
  <c r="AS444" i="1"/>
  <c r="AI444" i="1"/>
  <c r="AT444" i="1"/>
  <c r="AK444" i="1"/>
  <c r="AJ444" i="1"/>
  <c r="AT454" i="1"/>
  <c r="AR443" i="1"/>
  <c r="AN451" i="1"/>
  <c r="AU451" i="1"/>
  <c r="AO451" i="1"/>
  <c r="AP451" i="1"/>
  <c r="AM451" i="1"/>
  <c r="AM437" i="1"/>
  <c r="AR442" i="1"/>
  <c r="AS540" i="1"/>
  <c r="AM518" i="1"/>
  <c r="AQ518" i="1"/>
  <c r="AI518" i="1"/>
  <c r="AR518" i="1"/>
  <c r="AK518" i="1"/>
  <c r="AP518" i="1"/>
  <c r="AL518" i="1"/>
  <c r="AN518" i="1"/>
  <c r="AU518" i="1"/>
  <c r="AT518" i="1"/>
  <c r="AO463" i="1"/>
  <c r="AU463" i="1"/>
  <c r="AM463" i="1"/>
  <c r="AN463" i="1"/>
  <c r="AS463" i="1"/>
  <c r="AR463" i="1"/>
  <c r="AJ463" i="1"/>
  <c r="AI463" i="1"/>
  <c r="AV463" i="1" s="1"/>
  <c r="AJ538" i="1"/>
  <c r="AS538" i="1"/>
  <c r="AO538" i="1"/>
  <c r="AT538" i="1"/>
  <c r="AL538" i="1"/>
  <c r="AR538" i="1"/>
  <c r="AI538" i="1"/>
  <c r="AV517" i="1"/>
  <c r="AO542" i="1"/>
  <c r="AT542" i="1"/>
  <c r="AP542" i="1"/>
  <c r="AL542" i="1"/>
  <c r="AN542" i="1"/>
  <c r="AJ542" i="1"/>
  <c r="AS542" i="1"/>
  <c r="AI542" i="1"/>
  <c r="AV542" i="1" s="1"/>
  <c r="AR542" i="1"/>
  <c r="AT463" i="1"/>
  <c r="AI211" i="1"/>
  <c r="AQ211" i="1"/>
  <c r="AK211" i="1"/>
  <c r="AS211" i="1"/>
  <c r="AL211" i="1"/>
  <c r="AP211" i="1"/>
  <c r="AT211" i="1"/>
  <c r="AI449" i="1"/>
  <c r="AU460" i="1"/>
  <c r="AL460" i="1"/>
  <c r="AM460" i="1"/>
  <c r="AN460" i="1"/>
  <c r="AS460" i="1"/>
  <c r="AK460" i="1"/>
  <c r="AV460" i="1" s="1"/>
  <c r="AJ460" i="1"/>
  <c r="AT460" i="1"/>
  <c r="AK516" i="1"/>
  <c r="AV516" i="1" s="1"/>
  <c r="AR448" i="1"/>
  <c r="AL511" i="1"/>
  <c r="AM511" i="1"/>
  <c r="AK511" i="1"/>
  <c r="AO511" i="1"/>
  <c r="AV511" i="1" s="1"/>
  <c r="AP511" i="1"/>
  <c r="AQ511" i="1"/>
  <c r="AT511" i="1"/>
  <c r="AU511" i="1"/>
  <c r="AJ454" i="1"/>
  <c r="AP444" i="1"/>
  <c r="AR427" i="1"/>
  <c r="AI507" i="1"/>
  <c r="AV507" i="1" s="1"/>
  <c r="AR444" i="1"/>
  <c r="AL519" i="1"/>
  <c r="AI452" i="1"/>
  <c r="AU437" i="1"/>
  <c r="AT435" i="1"/>
  <c r="AL435" i="1"/>
  <c r="AK435" i="1"/>
  <c r="AQ435" i="1"/>
  <c r="AV435" i="1" s="1"/>
  <c r="AP435" i="1"/>
  <c r="AN435" i="1"/>
  <c r="AU435" i="1"/>
  <c r="AK441" i="1"/>
  <c r="AI410" i="1"/>
  <c r="AR410" i="1"/>
  <c r="AM410" i="1"/>
  <c r="AL410" i="1"/>
  <c r="AN410" i="1"/>
  <c r="AS410" i="1"/>
  <c r="AJ410" i="1"/>
  <c r="AK410" i="1"/>
  <c r="AR408" i="1"/>
  <c r="AR439" i="1"/>
  <c r="AM414" i="1"/>
  <c r="AQ414" i="1"/>
  <c r="AV414" i="1" s="1"/>
  <c r="AO414" i="1"/>
  <c r="AP414" i="1"/>
  <c r="AU414" i="1"/>
  <c r="AJ414" i="1"/>
  <c r="AI440" i="1"/>
  <c r="AR440" i="1"/>
  <c r="AU440" i="1"/>
  <c r="AM440" i="1"/>
  <c r="AQ440" i="1"/>
  <c r="AS440" i="1"/>
  <c r="AK440" i="1"/>
  <c r="AJ440" i="1"/>
  <c r="AP421" i="1"/>
  <c r="AI421" i="1"/>
  <c r="AV421" i="1" s="1"/>
  <c r="AR421" i="1"/>
  <c r="AN396" i="1"/>
  <c r="AI396" i="1"/>
  <c r="AS414" i="1"/>
  <c r="AN385" i="1"/>
  <c r="AJ419" i="1"/>
  <c r="AV419" i="1" s="1"/>
  <c r="AO391" i="1"/>
  <c r="AU410" i="1"/>
  <c r="AL446" i="1"/>
  <c r="AN378" i="1"/>
  <c r="AO378" i="1"/>
  <c r="AP378" i="1"/>
  <c r="AU378" i="1"/>
  <c r="AL378" i="1"/>
  <c r="AM378" i="1"/>
  <c r="AV378" i="1" s="1"/>
  <c r="AI365" i="1"/>
  <c r="AM436" i="1"/>
  <c r="AK436" i="1"/>
  <c r="AN436" i="1"/>
  <c r="AT436" i="1"/>
  <c r="AU436" i="1"/>
  <c r="AO436" i="1"/>
  <c r="AP436" i="1"/>
  <c r="AJ436" i="1"/>
  <c r="AV436" i="1" s="1"/>
  <c r="AL436" i="1"/>
  <c r="AS436" i="1"/>
  <c r="AM421" i="1"/>
  <c r="AJ387" i="1"/>
  <c r="AJ378" i="1"/>
  <c r="AP411" i="1"/>
  <c r="AI411" i="1"/>
  <c r="AL411" i="1"/>
  <c r="AM411" i="1"/>
  <c r="AR411" i="1"/>
  <c r="AM383" i="1"/>
  <c r="AS383" i="1"/>
  <c r="AR383" i="1"/>
  <c r="AJ383" i="1"/>
  <c r="AI383" i="1"/>
  <c r="AQ383" i="1"/>
  <c r="AN383" i="1"/>
  <c r="AP399" i="1"/>
  <c r="AK379" i="1"/>
  <c r="AV379" i="1" s="1"/>
  <c r="AS369" i="1"/>
  <c r="AN353" i="1"/>
  <c r="AO353" i="1"/>
  <c r="AP353" i="1"/>
  <c r="AL353" i="1"/>
  <c r="AV353" i="1" s="1"/>
  <c r="AM353" i="1"/>
  <c r="AT353" i="1"/>
  <c r="AU353" i="1"/>
  <c r="AJ329" i="1"/>
  <c r="AV329" i="1" s="1"/>
  <c r="AU311" i="1"/>
  <c r="AN294" i="1"/>
  <c r="AO386" i="1"/>
  <c r="AN365" i="1"/>
  <c r="AK343" i="1"/>
  <c r="AN343" i="1"/>
  <c r="AO343" i="1"/>
  <c r="AP343" i="1"/>
  <c r="AL343" i="1"/>
  <c r="AV343" i="1" s="1"/>
  <c r="AM343" i="1"/>
  <c r="AK310" i="1"/>
  <c r="AQ391" i="1"/>
  <c r="AO365" i="1"/>
  <c r="AQ349" i="1"/>
  <c r="AQ338" i="1"/>
  <c r="AU297" i="1"/>
  <c r="AJ381" i="1"/>
  <c r="AV381" i="1" s="1"/>
  <c r="AJ345" i="1"/>
  <c r="AK331" i="1"/>
  <c r="AQ304" i="1"/>
  <c r="AV304" i="1" s="1"/>
  <c r="AK304" i="1"/>
  <c r="AN304" i="1"/>
  <c r="AO304" i="1"/>
  <c r="AP304" i="1"/>
  <c r="AS304" i="1"/>
  <c r="AJ304" i="1"/>
  <c r="AT304" i="1"/>
  <c r="AU304" i="1"/>
  <c r="AI295" i="1"/>
  <c r="AR295" i="1"/>
  <c r="AT295" i="1"/>
  <c r="AL295" i="1"/>
  <c r="AU295" i="1"/>
  <c r="AK295" i="1"/>
  <c r="AP295" i="1"/>
  <c r="AM295" i="1"/>
  <c r="AQ295" i="1"/>
  <c r="AN295" i="1"/>
  <c r="AQ282" i="1"/>
  <c r="AU248" i="1"/>
  <c r="AM248" i="1"/>
  <c r="AN248" i="1"/>
  <c r="AS248" i="1"/>
  <c r="AR248" i="1"/>
  <c r="AK248" i="1"/>
  <c r="AJ248" i="1"/>
  <c r="AI248" i="1"/>
  <c r="AQ248" i="1"/>
  <c r="AL344" i="1"/>
  <c r="AM344" i="1"/>
  <c r="AN344" i="1"/>
  <c r="AJ344" i="1"/>
  <c r="AV344" i="1" s="1"/>
  <c r="AO344" i="1"/>
  <c r="AS344" i="1"/>
  <c r="AR344" i="1"/>
  <c r="AT344" i="1"/>
  <c r="AO307" i="1"/>
  <c r="AM271" i="1"/>
  <c r="AK271" i="1"/>
  <c r="AV271" i="1" s="1"/>
  <c r="AN271" i="1"/>
  <c r="AU271" i="1"/>
  <c r="AO271" i="1"/>
  <c r="AP271" i="1"/>
  <c r="AL271" i="1"/>
  <c r="AK260" i="1"/>
  <c r="AN260" i="1"/>
  <c r="AO260" i="1"/>
  <c r="AP260" i="1"/>
  <c r="AV260" i="1" s="1"/>
  <c r="AL260" i="1"/>
  <c r="AM260" i="1"/>
  <c r="AL382" i="1"/>
  <c r="AO313" i="1"/>
  <c r="AM304" i="1"/>
  <c r="AO293" i="1"/>
  <c r="AI293" i="1"/>
  <c r="AP293" i="1"/>
  <c r="AQ293" i="1"/>
  <c r="AR293" i="1"/>
  <c r="AU293" i="1"/>
  <c r="AI275" i="1"/>
  <c r="AQ266" i="1"/>
  <c r="AQ255" i="1"/>
  <c r="AL338" i="1"/>
  <c r="AJ331" i="1"/>
  <c r="AM289" i="1"/>
  <c r="AJ262" i="1"/>
  <c r="AQ252" i="1"/>
  <c r="AK252" i="1"/>
  <c r="AV252" i="1" s="1"/>
  <c r="AN252" i="1"/>
  <c r="AO252" i="1"/>
  <c r="AL252" i="1"/>
  <c r="AU252" i="1"/>
  <c r="AL393" i="1"/>
  <c r="AV393" i="1" s="1"/>
  <c r="AM393" i="1"/>
  <c r="AN393" i="1"/>
  <c r="AU393" i="1"/>
  <c r="AO393" i="1"/>
  <c r="AP393" i="1"/>
  <c r="AT393" i="1"/>
  <c r="AM345" i="1"/>
  <c r="AT331" i="1"/>
  <c r="AL299" i="1"/>
  <c r="AL369" i="1"/>
  <c r="AS307" i="1"/>
  <c r="AR297" i="1"/>
  <c r="AN282" i="1"/>
  <c r="AQ353" i="1"/>
  <c r="AL249" i="1"/>
  <c r="AT268" i="1"/>
  <c r="AT291" i="1"/>
  <c r="AT257" i="1"/>
  <c r="AK371" i="1"/>
  <c r="AV371" i="1" s="1"/>
  <c r="AO371" i="1"/>
  <c r="AP371" i="1"/>
  <c r="AQ371" i="1"/>
  <c r="AK253" i="1"/>
  <c r="AV232" i="1"/>
  <c r="AU371" i="1"/>
  <c r="AQ245" i="1"/>
  <c r="AI281" i="1"/>
  <c r="AR281" i="1"/>
  <c r="AO281" i="1"/>
  <c r="AP281" i="1"/>
  <c r="AM281" i="1"/>
  <c r="AQ281" i="1"/>
  <c r="AP256" i="1"/>
  <c r="AQ242" i="1"/>
  <c r="AJ266" i="1"/>
  <c r="AP220" i="1"/>
  <c r="AP205" i="1"/>
  <c r="AL205" i="1"/>
  <c r="AM205" i="1"/>
  <c r="AV205" i="1" s="1"/>
  <c r="AK205" i="1"/>
  <c r="AQ205" i="1"/>
  <c r="AN205" i="1"/>
  <c r="AN151" i="1"/>
  <c r="AS226" i="1"/>
  <c r="AQ216" i="1"/>
  <c r="AK203" i="1"/>
  <c r="AO148" i="1"/>
  <c r="AR274" i="1"/>
  <c r="AV239" i="1"/>
  <c r="AO223" i="1"/>
  <c r="AJ165" i="1"/>
  <c r="AR156" i="1"/>
  <c r="AL228" i="1"/>
  <c r="AM228" i="1"/>
  <c r="AN228" i="1"/>
  <c r="AJ228" i="1"/>
  <c r="AI228" i="1"/>
  <c r="AS228" i="1"/>
  <c r="AR228" i="1"/>
  <c r="AK173" i="1"/>
  <c r="AV173" i="1" s="1"/>
  <c r="AK162" i="1"/>
  <c r="AT154" i="1"/>
  <c r="AK269" i="1"/>
  <c r="AL231" i="1"/>
  <c r="AM231" i="1"/>
  <c r="AQ231" i="1"/>
  <c r="AK231" i="1"/>
  <c r="AJ231" i="1"/>
  <c r="AV231" i="1" s="1"/>
  <c r="AN231" i="1"/>
  <c r="AS231" i="1"/>
  <c r="AT220" i="1"/>
  <c r="AR173" i="1"/>
  <c r="AN230" i="1"/>
  <c r="AI223" i="1"/>
  <c r="AO207" i="1"/>
  <c r="AO174" i="1"/>
  <c r="AI164" i="1"/>
  <c r="AU156" i="1"/>
  <c r="AM157" i="1"/>
  <c r="AN157" i="1"/>
  <c r="AO157" i="1"/>
  <c r="AP157" i="1"/>
  <c r="AL157" i="1"/>
  <c r="AV157" i="1" s="1"/>
  <c r="AT157" i="1"/>
  <c r="AU157" i="1"/>
  <c r="AL121" i="1"/>
  <c r="AN121" i="1"/>
  <c r="AS121" i="1"/>
  <c r="AR121" i="1"/>
  <c r="AT121" i="1"/>
  <c r="AJ121" i="1"/>
  <c r="AI121" i="1"/>
  <c r="AO121" i="1"/>
  <c r="AU205" i="1"/>
  <c r="AL142" i="1"/>
  <c r="AV142" i="1" s="1"/>
  <c r="AM142" i="1"/>
  <c r="AU142" i="1"/>
  <c r="AO142" i="1"/>
  <c r="AP142" i="1"/>
  <c r="AT142" i="1"/>
  <c r="AL241" i="1"/>
  <c r="AN169" i="1"/>
  <c r="AK163" i="1"/>
  <c r="AU154" i="1"/>
  <c r="AR146" i="1"/>
  <c r="AS142" i="1"/>
  <c r="AR227" i="1"/>
  <c r="AM123" i="1"/>
  <c r="AQ123" i="1"/>
  <c r="AO123" i="1"/>
  <c r="AP123" i="1"/>
  <c r="AL123" i="1"/>
  <c r="AN123" i="1"/>
  <c r="AU123" i="1"/>
  <c r="AK123" i="1"/>
  <c r="AV123" i="1" s="1"/>
  <c r="AP240" i="1"/>
  <c r="AP207" i="1"/>
  <c r="AQ152" i="1"/>
  <c r="AS123" i="1"/>
  <c r="AQ207" i="1"/>
  <c r="AN160" i="1"/>
  <c r="AI145" i="1"/>
  <c r="AR145" i="1"/>
  <c r="AT145" i="1"/>
  <c r="AL145" i="1"/>
  <c r="AK145" i="1"/>
  <c r="AJ145" i="1"/>
  <c r="AQ145" i="1"/>
  <c r="AN145" i="1"/>
  <c r="AS145" i="1"/>
  <c r="AL134" i="1"/>
  <c r="AV134" i="1" s="1"/>
  <c r="AM134" i="1"/>
  <c r="AO134" i="1"/>
  <c r="AP134" i="1"/>
  <c r="AT134" i="1"/>
  <c r="AU134" i="1"/>
  <c r="AU129" i="1"/>
  <c r="AL212" i="1"/>
  <c r="AT212" i="1"/>
  <c r="AN212" i="1"/>
  <c r="AK212" i="1"/>
  <c r="AV212" i="1" s="1"/>
  <c r="AO212" i="1"/>
  <c r="AS212" i="1"/>
  <c r="AJ164" i="1"/>
  <c r="AM139" i="1"/>
  <c r="AK139" i="1"/>
  <c r="AN139" i="1"/>
  <c r="AO139" i="1"/>
  <c r="AP139" i="1"/>
  <c r="AL139" i="1"/>
  <c r="AU139" i="1"/>
  <c r="AU92" i="1"/>
  <c r="AU60" i="1"/>
  <c r="AQ106" i="1"/>
  <c r="AI78" i="1"/>
  <c r="AL104" i="1"/>
  <c r="AM104" i="1"/>
  <c r="AN104" i="1"/>
  <c r="AS104" i="1"/>
  <c r="AJ104" i="1"/>
  <c r="AI104" i="1"/>
  <c r="AR104" i="1"/>
  <c r="AJ87" i="1"/>
  <c r="AS60" i="1"/>
  <c r="AV116" i="1"/>
  <c r="AR103" i="1"/>
  <c r="AP88" i="1"/>
  <c r="AR71" i="1"/>
  <c r="AV62" i="1"/>
  <c r="AV15" i="1"/>
  <c r="AI42" i="1"/>
  <c r="AR42" i="1"/>
  <c r="AQ42" i="1"/>
  <c r="AN42" i="1"/>
  <c r="AJ42" i="1"/>
  <c r="AS42" i="1"/>
  <c r="AK42" i="1"/>
  <c r="AL42" i="1"/>
  <c r="AM42" i="1"/>
  <c r="AU72" i="1"/>
  <c r="AL72" i="1"/>
  <c r="AM72" i="1"/>
  <c r="AN72" i="1"/>
  <c r="AS72" i="1"/>
  <c r="AR72" i="1"/>
  <c r="AJ72" i="1"/>
  <c r="AI72" i="1"/>
  <c r="AK125" i="1"/>
  <c r="AR98" i="1"/>
  <c r="AQ88" i="1"/>
  <c r="AS76" i="1"/>
  <c r="AJ139" i="1"/>
  <c r="AO91" i="1"/>
  <c r="AK74" i="1"/>
  <c r="AV74" i="1" s="1"/>
  <c r="AV51" i="1"/>
  <c r="AN150" i="1"/>
  <c r="AV109" i="1"/>
  <c r="AN90" i="1"/>
  <c r="AJ55" i="1"/>
  <c r="AI55" i="1"/>
  <c r="AN55" i="1"/>
  <c r="AS55" i="1"/>
  <c r="AR55" i="1"/>
  <c r="AL55" i="1"/>
  <c r="AM55" i="1"/>
  <c r="AT79" i="1"/>
  <c r="AT42" i="1"/>
  <c r="AR52" i="1"/>
  <c r="AK26" i="1"/>
  <c r="AV6" i="1"/>
  <c r="AU47" i="1"/>
  <c r="AK5" i="1"/>
  <c r="AT9" i="1"/>
  <c r="AU52" i="1"/>
  <c r="AJ5" i="1"/>
  <c r="AP26" i="1"/>
  <c r="AK47" i="1"/>
  <c r="AP345" i="1"/>
  <c r="AL345" i="1"/>
  <c r="AQ345" i="1"/>
  <c r="AK345" i="1"/>
  <c r="AJ148" i="1"/>
  <c r="AV148" i="1" s="1"/>
  <c r="AS148" i="1"/>
  <c r="AP148" i="1"/>
  <c r="AK148" i="1"/>
  <c r="AQ148" i="1"/>
  <c r="AN148" i="1"/>
  <c r="AK115" i="1"/>
  <c r="AS508" i="1"/>
  <c r="AL427" i="1"/>
  <c r="AT340" i="1"/>
  <c r="AU262" i="1"/>
  <c r="AV234" i="1"/>
  <c r="AU130" i="1"/>
  <c r="AU224" i="1"/>
  <c r="AV133" i="1"/>
  <c r="AT99" i="1"/>
  <c r="AV465" i="1"/>
  <c r="AT450" i="1"/>
  <c r="AT415" i="1"/>
  <c r="AK415" i="1"/>
  <c r="AR415" i="1"/>
  <c r="AI415" i="1"/>
  <c r="AM415" i="1"/>
  <c r="AS415" i="1"/>
  <c r="AR387" i="1"/>
  <c r="AO415" i="1"/>
  <c r="AT366" i="1"/>
  <c r="AI26" i="1"/>
  <c r="AV456" i="1"/>
  <c r="AS454" i="1"/>
  <c r="AU452" i="1"/>
  <c r="AL452" i="1"/>
  <c r="AM452" i="1"/>
  <c r="AS452" i="1"/>
  <c r="AT452" i="1"/>
  <c r="AJ452" i="1"/>
  <c r="AO452" i="1"/>
  <c r="AN452" i="1"/>
  <c r="AO445" i="1"/>
  <c r="AK417" i="1"/>
  <c r="AT447" i="1"/>
  <c r="AL447" i="1"/>
  <c r="AJ447" i="1"/>
  <c r="AI447" i="1"/>
  <c r="AQ447" i="1"/>
  <c r="AK447" i="1"/>
  <c r="AS447" i="1"/>
  <c r="AR447" i="1"/>
  <c r="AK448" i="1"/>
  <c r="AO448" i="1"/>
  <c r="AP448" i="1"/>
  <c r="AQ448" i="1"/>
  <c r="AU448" i="1"/>
  <c r="AL409" i="1"/>
  <c r="AM409" i="1"/>
  <c r="AK409" i="1"/>
  <c r="AO409" i="1"/>
  <c r="AP409" i="1"/>
  <c r="AT409" i="1"/>
  <c r="AU409" i="1"/>
  <c r="AN409" i="1"/>
  <c r="AT388" i="1"/>
  <c r="AM388" i="1"/>
  <c r="AN388" i="1"/>
  <c r="AS388" i="1"/>
  <c r="AR388" i="1"/>
  <c r="AK388" i="1"/>
  <c r="AJ388" i="1"/>
  <c r="AI388" i="1"/>
  <c r="AJ409" i="1"/>
  <c r="AV409" i="1" s="1"/>
  <c r="AJ390" i="1"/>
  <c r="AI366" i="1"/>
  <c r="AU354" i="1"/>
  <c r="AL354" i="1"/>
  <c r="AM354" i="1"/>
  <c r="AN354" i="1"/>
  <c r="AS354" i="1"/>
  <c r="AR354" i="1"/>
  <c r="AT354" i="1"/>
  <c r="AJ354" i="1"/>
  <c r="AI354" i="1"/>
  <c r="AO354" i="1"/>
  <c r="AS387" i="1"/>
  <c r="AV389" i="1"/>
  <c r="AQ452" i="1"/>
  <c r="AN390" i="1"/>
  <c r="AO388" i="1"/>
  <c r="AT342" i="1"/>
  <c r="AL342" i="1"/>
  <c r="AM342" i="1"/>
  <c r="AK342" i="1"/>
  <c r="AJ342" i="1"/>
  <c r="AQ342" i="1"/>
  <c r="AN342" i="1"/>
  <c r="AV342" i="1" s="1"/>
  <c r="AS342" i="1"/>
  <c r="AK408" i="1"/>
  <c r="AJ408" i="1"/>
  <c r="AS408" i="1"/>
  <c r="AL408" i="1"/>
  <c r="AQ408" i="1"/>
  <c r="AT408" i="1"/>
  <c r="AO408" i="1"/>
  <c r="AN335" i="1"/>
  <c r="AQ288" i="1"/>
  <c r="AK288" i="1"/>
  <c r="AN288" i="1"/>
  <c r="AS288" i="1"/>
  <c r="AT288" i="1"/>
  <c r="AU288" i="1"/>
  <c r="AP288" i="1"/>
  <c r="AV288" i="1" s="1"/>
  <c r="AJ288" i="1"/>
  <c r="AO288" i="1"/>
  <c r="AU357" i="1"/>
  <c r="AS345" i="1"/>
  <c r="AJ338" i="1"/>
  <c r="AV338" i="1" s="1"/>
  <c r="AV309" i="1"/>
  <c r="AU313" i="1"/>
  <c r="AV313" i="1" s="1"/>
  <c r="AT259" i="1"/>
  <c r="AU259" i="1"/>
  <c r="AL259" i="1"/>
  <c r="AM259" i="1"/>
  <c r="AK259" i="1"/>
  <c r="AJ259" i="1"/>
  <c r="AV259" i="1" s="1"/>
  <c r="AQ259" i="1"/>
  <c r="AS259" i="1"/>
  <c r="AN259" i="1"/>
  <c r="AM247" i="1"/>
  <c r="AR247" i="1"/>
  <c r="AT247" i="1"/>
  <c r="AI247" i="1"/>
  <c r="AO247" i="1"/>
  <c r="AP247" i="1"/>
  <c r="AN247" i="1"/>
  <c r="AU247" i="1"/>
  <c r="AJ335" i="1"/>
  <c r="AT382" i="1"/>
  <c r="AV308" i="1"/>
  <c r="AS262" i="1"/>
  <c r="AU345" i="1"/>
  <c r="AT299" i="1"/>
  <c r="AT369" i="1"/>
  <c r="AU342" i="1"/>
  <c r="AJ306" i="1"/>
  <c r="AS306" i="1"/>
  <c r="AK306" i="1"/>
  <c r="AM306" i="1"/>
  <c r="AQ306" i="1"/>
  <c r="AN306" i="1"/>
  <c r="AJ268" i="1"/>
  <c r="AL280" i="1"/>
  <c r="AM280" i="1"/>
  <c r="AS280" i="1"/>
  <c r="AR280" i="1"/>
  <c r="AJ280" i="1"/>
  <c r="AI280" i="1"/>
  <c r="AN280" i="1"/>
  <c r="AN266" i="1"/>
  <c r="AQ244" i="1"/>
  <c r="AS244" i="1"/>
  <c r="AK244" i="1"/>
  <c r="AN244" i="1"/>
  <c r="AU244" i="1"/>
  <c r="AJ244" i="1"/>
  <c r="AV244" i="1" s="1"/>
  <c r="AQ354" i="1"/>
  <c r="AJ255" i="1"/>
  <c r="AU277" i="1"/>
  <c r="AV273" i="1"/>
  <c r="AI224" i="1"/>
  <c r="AI303" i="1"/>
  <c r="AR303" i="1"/>
  <c r="AT303" i="1"/>
  <c r="AL303" i="1"/>
  <c r="AP303" i="1"/>
  <c r="AQ303" i="1"/>
  <c r="AK303" i="1"/>
  <c r="AS303" i="1"/>
  <c r="AL253" i="1"/>
  <c r="AN253" i="1"/>
  <c r="AT253" i="1"/>
  <c r="AJ253" i="1"/>
  <c r="AV253" i="1" s="1"/>
  <c r="AO253" i="1"/>
  <c r="AS253" i="1"/>
  <c r="AM244" i="1"/>
  <c r="AS266" i="1"/>
  <c r="AI226" i="1"/>
  <c r="AK225" i="1"/>
  <c r="AQ203" i="1"/>
  <c r="AL158" i="1"/>
  <c r="AM158" i="1"/>
  <c r="AI158" i="1"/>
  <c r="AN158" i="1"/>
  <c r="AS158" i="1"/>
  <c r="AR158" i="1"/>
  <c r="AK158" i="1"/>
  <c r="AJ158" i="1"/>
  <c r="AL147" i="1"/>
  <c r="AM147" i="1"/>
  <c r="AN147" i="1"/>
  <c r="AS147" i="1"/>
  <c r="AT147" i="1"/>
  <c r="AK147" i="1"/>
  <c r="AJ147" i="1"/>
  <c r="AI147" i="1"/>
  <c r="AJ230" i="1"/>
  <c r="AS165" i="1"/>
  <c r="AQ162" i="1"/>
  <c r="AK151" i="1"/>
  <c r="AQ269" i="1"/>
  <c r="AM219" i="1"/>
  <c r="AN219" i="1"/>
  <c r="AO219" i="1"/>
  <c r="AP219" i="1"/>
  <c r="AU219" i="1"/>
  <c r="AP172" i="1"/>
  <c r="AL172" i="1"/>
  <c r="AK172" i="1"/>
  <c r="AV172" i="1" s="1"/>
  <c r="AM172" i="1"/>
  <c r="AQ172" i="1"/>
  <c r="AR148" i="1"/>
  <c r="AJ219" i="1"/>
  <c r="AV219" i="1" s="1"/>
  <c r="AR164" i="1"/>
  <c r="AL155" i="1"/>
  <c r="AV155" i="1" s="1"/>
  <c r="AM155" i="1"/>
  <c r="AN155" i="1"/>
  <c r="AJ155" i="1"/>
  <c r="AO155" i="1"/>
  <c r="AS155" i="1"/>
  <c r="AR155" i="1"/>
  <c r="AT155" i="1"/>
  <c r="AJ114" i="1"/>
  <c r="AV114" i="1" s="1"/>
  <c r="AS114" i="1"/>
  <c r="AP114" i="1"/>
  <c r="AK114" i="1"/>
  <c r="AO114" i="1"/>
  <c r="AQ114" i="1"/>
  <c r="AN114" i="1"/>
  <c r="AT114" i="1"/>
  <c r="AI169" i="1"/>
  <c r="AR169" i="1"/>
  <c r="AL169" i="1"/>
  <c r="AM169" i="1"/>
  <c r="AJ169" i="1"/>
  <c r="AQ169" i="1"/>
  <c r="AS169" i="1"/>
  <c r="AK169" i="1"/>
  <c r="AQ163" i="1"/>
  <c r="AU153" i="1"/>
  <c r="AM156" i="1"/>
  <c r="AU132" i="1"/>
  <c r="AL132" i="1"/>
  <c r="AM132" i="1"/>
  <c r="AJ132" i="1"/>
  <c r="AI132" i="1"/>
  <c r="AN132" i="1"/>
  <c r="AS132" i="1"/>
  <c r="AR132" i="1"/>
  <c r="AV127" i="1"/>
  <c r="AV95" i="1"/>
  <c r="AL240" i="1"/>
  <c r="AM240" i="1"/>
  <c r="AN240" i="1"/>
  <c r="AS240" i="1"/>
  <c r="AJ240" i="1"/>
  <c r="AI240" i="1"/>
  <c r="AR240" i="1"/>
  <c r="AT240" i="1"/>
  <c r="AO158" i="1"/>
  <c r="AS164" i="1"/>
  <c r="AU113" i="1"/>
  <c r="AQ120" i="1"/>
  <c r="AK120" i="1"/>
  <c r="AN120" i="1"/>
  <c r="AS120" i="1"/>
  <c r="AT120" i="1"/>
  <c r="AU120" i="1"/>
  <c r="AJ120" i="1"/>
  <c r="AV120" i="1" s="1"/>
  <c r="AO120" i="1"/>
  <c r="AP120" i="1"/>
  <c r="AL120" i="1"/>
  <c r="AM120" i="1"/>
  <c r="AM203" i="1"/>
  <c r="AI94" i="1"/>
  <c r="AL85" i="1"/>
  <c r="AM85" i="1"/>
  <c r="AN85" i="1"/>
  <c r="AJ85" i="1"/>
  <c r="AS85" i="1"/>
  <c r="AT85" i="1"/>
  <c r="AI85" i="1"/>
  <c r="AO85" i="1"/>
  <c r="AR85" i="1"/>
  <c r="AT219" i="1"/>
  <c r="AP67" i="1"/>
  <c r="AN93" i="1"/>
  <c r="AJ168" i="1"/>
  <c r="AQ125" i="1"/>
  <c r="AU104" i="1"/>
  <c r="AJ71" i="1"/>
  <c r="AV71" i="1" s="1"/>
  <c r="AV10" i="1"/>
  <c r="AS139" i="1"/>
  <c r="AJ98" i="1"/>
  <c r="AV98" i="1" s="1"/>
  <c r="AJ86" i="1"/>
  <c r="AS86" i="1"/>
  <c r="AT86" i="1"/>
  <c r="AP86" i="1"/>
  <c r="AL86" i="1"/>
  <c r="AM86" i="1"/>
  <c r="AN86" i="1"/>
  <c r="AQ86" i="1"/>
  <c r="AV86" i="1" s="1"/>
  <c r="AK86" i="1"/>
  <c r="AV13" i="1"/>
  <c r="AO130" i="1"/>
  <c r="AU76" i="1"/>
  <c r="AV54" i="1"/>
  <c r="AN4" i="1"/>
  <c r="AI4" i="1"/>
  <c r="AL4" i="1"/>
  <c r="AK4" i="1"/>
  <c r="AP4" i="1"/>
  <c r="AQ4" i="1"/>
  <c r="AK39" i="1"/>
  <c r="AQ26" i="1"/>
  <c r="AJ4" i="1"/>
  <c r="AT55" i="1"/>
  <c r="AV97" i="1"/>
  <c r="AV19" i="1"/>
  <c r="AQ5" i="1"/>
  <c r="AU9" i="1"/>
  <c r="AV45" i="1"/>
  <c r="AN94" i="1"/>
  <c r="AU26" i="1"/>
  <c r="AV545" i="1"/>
  <c r="AV407" i="1"/>
  <c r="AM400" i="1"/>
  <c r="AQ400" i="1"/>
  <c r="AS400" i="1"/>
  <c r="AK400" i="1"/>
  <c r="AJ400" i="1"/>
  <c r="AV400" i="1" s="1"/>
  <c r="AO400" i="1"/>
  <c r="AL400" i="1"/>
  <c r="AM279" i="1"/>
  <c r="AK279" i="1"/>
  <c r="AN279" i="1"/>
  <c r="AO279" i="1"/>
  <c r="AP279" i="1"/>
  <c r="AU279" i="1"/>
  <c r="AQ241" i="1"/>
  <c r="AN241" i="1"/>
  <c r="AK241" i="1"/>
  <c r="AO241" i="1"/>
  <c r="AU241" i="1"/>
  <c r="AP241" i="1"/>
  <c r="AM241" i="1"/>
  <c r="AL220" i="1"/>
  <c r="AM220" i="1"/>
  <c r="AN220" i="1"/>
  <c r="AS220" i="1"/>
  <c r="AR220" i="1"/>
  <c r="AJ220" i="1"/>
  <c r="AI220" i="1"/>
  <c r="AL166" i="1"/>
  <c r="AM166" i="1"/>
  <c r="AJ166" i="1"/>
  <c r="AI166" i="1"/>
  <c r="AN166" i="1"/>
  <c r="AS166" i="1"/>
  <c r="AR166" i="1"/>
  <c r="AO226" i="1"/>
  <c r="AL222" i="1"/>
  <c r="AM222" i="1"/>
  <c r="AO222" i="1"/>
  <c r="AP222" i="1"/>
  <c r="AT222" i="1"/>
  <c r="AU222" i="1"/>
  <c r="AI75" i="1"/>
  <c r="AR75" i="1"/>
  <c r="AT75" i="1"/>
  <c r="AU75" i="1"/>
  <c r="AL75" i="1"/>
  <c r="AM75" i="1"/>
  <c r="AQ75" i="1"/>
  <c r="AN75" i="1"/>
  <c r="AK75" i="1"/>
  <c r="AS75" i="1"/>
  <c r="AJ75" i="1"/>
  <c r="AQ84" i="1"/>
  <c r="AK84" i="1"/>
  <c r="AN84" i="1"/>
  <c r="AI84" i="1"/>
  <c r="AR84" i="1"/>
  <c r="AO84" i="1"/>
  <c r="AP84" i="1"/>
  <c r="AL84" i="1"/>
  <c r="AM541" i="1"/>
  <c r="AQ541" i="1"/>
  <c r="AK541" i="1"/>
  <c r="AN541" i="1"/>
  <c r="AI541" i="1"/>
  <c r="AR541" i="1"/>
  <c r="AO541" i="1"/>
  <c r="AJ541" i="1"/>
  <c r="AS541" i="1"/>
  <c r="AM406" i="1"/>
  <c r="AQ406" i="1"/>
  <c r="AK406" i="1"/>
  <c r="AO406" i="1"/>
  <c r="AU406" i="1"/>
  <c r="AJ406" i="1"/>
  <c r="AL406" i="1"/>
  <c r="AS406" i="1"/>
  <c r="AV406" i="1" s="1"/>
  <c r="AP406" i="1"/>
  <c r="AO417" i="1"/>
  <c r="AT417" i="1"/>
  <c r="AL417" i="1"/>
  <c r="AN417" i="1"/>
  <c r="AI417" i="1"/>
  <c r="AS417" i="1"/>
  <c r="AR417" i="1"/>
  <c r="AJ417" i="1"/>
  <c r="AV369" i="1"/>
  <c r="AS299" i="1"/>
  <c r="AM401" i="1"/>
  <c r="AN401" i="1"/>
  <c r="AU401" i="1"/>
  <c r="AO401" i="1"/>
  <c r="AP401" i="1"/>
  <c r="AL401" i="1"/>
  <c r="AV401" i="1" s="1"/>
  <c r="AM283" i="1"/>
  <c r="AT283" i="1"/>
  <c r="AU283" i="1"/>
  <c r="AO283" i="1"/>
  <c r="AP283" i="1"/>
  <c r="AL283" i="1"/>
  <c r="AV283" i="1" s="1"/>
  <c r="AN283" i="1"/>
  <c r="AK268" i="1"/>
  <c r="AV268" i="1" s="1"/>
  <c r="AN268" i="1"/>
  <c r="AO268" i="1"/>
  <c r="AP268" i="1"/>
  <c r="AU284" i="1"/>
  <c r="AM284" i="1"/>
  <c r="AS284" i="1"/>
  <c r="AR284" i="1"/>
  <c r="AJ284" i="1"/>
  <c r="AI284" i="1"/>
  <c r="AL284" i="1"/>
  <c r="AV237" i="1"/>
  <c r="AT226" i="1"/>
  <c r="AN224" i="1"/>
  <c r="AO224" i="1"/>
  <c r="AP224" i="1"/>
  <c r="AU124" i="1"/>
  <c r="AM124" i="1"/>
  <c r="AK124" i="1"/>
  <c r="AJ124" i="1"/>
  <c r="AI124" i="1"/>
  <c r="AN124" i="1"/>
  <c r="AS124" i="1"/>
  <c r="AR124" i="1"/>
  <c r="AO75" i="1"/>
  <c r="AO210" i="1"/>
  <c r="AP506" i="1"/>
  <c r="AL506" i="1"/>
  <c r="AN506" i="1"/>
  <c r="AJ506" i="1"/>
  <c r="AS506" i="1"/>
  <c r="AT506" i="1"/>
  <c r="AI506" i="1"/>
  <c r="AO506" i="1"/>
  <c r="AM506" i="1"/>
  <c r="AP505" i="1"/>
  <c r="AQ515" i="1"/>
  <c r="AK515" i="1"/>
  <c r="AN515" i="1"/>
  <c r="AI515" i="1"/>
  <c r="AR515" i="1"/>
  <c r="AS515" i="1"/>
  <c r="AJ515" i="1"/>
  <c r="AL515" i="1"/>
  <c r="AJ520" i="1"/>
  <c r="AS520" i="1"/>
  <c r="AO520" i="1"/>
  <c r="AT520" i="1"/>
  <c r="AL520" i="1"/>
  <c r="AR520" i="1"/>
  <c r="AI520" i="1"/>
  <c r="AM520" i="1"/>
  <c r="AQ520" i="1"/>
  <c r="AL454" i="1"/>
  <c r="AI438" i="1"/>
  <c r="AR406" i="1"/>
  <c r="AJ356" i="1"/>
  <c r="AV356" i="1" s="1"/>
  <c r="AL390" i="1"/>
  <c r="AV390" i="1" s="1"/>
  <c r="AQ312" i="1"/>
  <c r="AK312" i="1"/>
  <c r="AV312" i="1" s="1"/>
  <c r="AN312" i="1"/>
  <c r="AO312" i="1"/>
  <c r="AP312" i="1"/>
  <c r="AL312" i="1"/>
  <c r="AM312" i="1"/>
  <c r="AU347" i="1"/>
  <c r="AL347" i="1"/>
  <c r="AM347" i="1"/>
  <c r="AI347" i="1"/>
  <c r="AN347" i="1"/>
  <c r="AS347" i="1"/>
  <c r="AR347" i="1"/>
  <c r="AK347" i="1"/>
  <c r="AJ347" i="1"/>
  <c r="AM338" i="1"/>
  <c r="AN338" i="1"/>
  <c r="AP338" i="1"/>
  <c r="AU338" i="1"/>
  <c r="AO338" i="1"/>
  <c r="AV337" i="1"/>
  <c r="AU312" i="1"/>
  <c r="AL261" i="1"/>
  <c r="AM261" i="1"/>
  <c r="AN261" i="1"/>
  <c r="AJ261" i="1"/>
  <c r="AV261" i="1" s="1"/>
  <c r="AO261" i="1"/>
  <c r="AR261" i="1"/>
  <c r="AS261" i="1"/>
  <c r="AT261" i="1"/>
  <c r="AL3" i="1"/>
  <c r="AM3" i="1"/>
  <c r="AO3" i="1"/>
  <c r="AK3" i="1"/>
  <c r="AP3" i="1"/>
  <c r="AS3" i="1"/>
  <c r="AR3" i="1"/>
  <c r="AJ3" i="1"/>
  <c r="AV3" i="1" s="1"/>
  <c r="AN3" i="1"/>
  <c r="AU3" i="1"/>
  <c r="AT3" i="1"/>
  <c r="AV539" i="1"/>
  <c r="AJ210" i="1"/>
  <c r="AO540" i="1"/>
  <c r="AJ459" i="1"/>
  <c r="AV459" i="1" s="1"/>
  <c r="AP450" i="1"/>
  <c r="AT445" i="1"/>
  <c r="AN441" i="1"/>
  <c r="AL526" i="1"/>
  <c r="AM526" i="1"/>
  <c r="AQ526" i="1"/>
  <c r="AI526" i="1"/>
  <c r="AR526" i="1"/>
  <c r="AK526" i="1"/>
  <c r="AP526" i="1"/>
  <c r="AN526" i="1"/>
  <c r="AU526" i="1"/>
  <c r="AQ441" i="1"/>
  <c r="AQ513" i="1"/>
  <c r="AK513" i="1"/>
  <c r="AR513" i="1"/>
  <c r="AP513" i="1"/>
  <c r="AJ513" i="1"/>
  <c r="AL513" i="1"/>
  <c r="AV513" i="1" s="1"/>
  <c r="AS513" i="1"/>
  <c r="AM513" i="1"/>
  <c r="AR210" i="1"/>
  <c r="AP541" i="1"/>
  <c r="AO509" i="1"/>
  <c r="AU509" i="1"/>
  <c r="AM509" i="1"/>
  <c r="AN509" i="1"/>
  <c r="AJ509" i="1"/>
  <c r="AI509" i="1"/>
  <c r="AS509" i="1"/>
  <c r="AR509" i="1"/>
  <c r="AS459" i="1"/>
  <c r="AO513" i="1"/>
  <c r="AL457" i="1"/>
  <c r="AM457" i="1"/>
  <c r="AN457" i="1"/>
  <c r="AO457" i="1"/>
  <c r="AS457" i="1"/>
  <c r="AR457" i="1"/>
  <c r="AT457" i="1"/>
  <c r="AI457" i="1"/>
  <c r="AU457" i="1"/>
  <c r="AJ457" i="1"/>
  <c r="AL210" i="1"/>
  <c r="AR506" i="1"/>
  <c r="AM450" i="1"/>
  <c r="AU442" i="1"/>
  <c r="AL442" i="1"/>
  <c r="AM442" i="1"/>
  <c r="AT442" i="1"/>
  <c r="AI442" i="1"/>
  <c r="AV442" i="1" s="1"/>
  <c r="AO442" i="1"/>
  <c r="AJ442" i="1"/>
  <c r="AQ442" i="1"/>
  <c r="AS442" i="1"/>
  <c r="AR452" i="1"/>
  <c r="AV416" i="1"/>
  <c r="AS526" i="1"/>
  <c r="AK442" i="1"/>
  <c r="AV418" i="1"/>
  <c r="AM462" i="1"/>
  <c r="AQ462" i="1"/>
  <c r="AI462" i="1"/>
  <c r="AR462" i="1"/>
  <c r="AK462" i="1"/>
  <c r="AP462" i="1"/>
  <c r="AL462" i="1"/>
  <c r="AN462" i="1"/>
  <c r="AU462" i="1"/>
  <c r="AV461" i="1"/>
  <c r="AQ417" i="1"/>
  <c r="AM447" i="1"/>
  <c r="AI420" i="1"/>
  <c r="AR420" i="1"/>
  <c r="AM420" i="1"/>
  <c r="AS420" i="1"/>
  <c r="AK420" i="1"/>
  <c r="AJ420" i="1"/>
  <c r="AL420" i="1"/>
  <c r="AN420" i="1"/>
  <c r="AL448" i="1"/>
  <c r="AR409" i="1"/>
  <c r="AQ395" i="1"/>
  <c r="AI395" i="1"/>
  <c r="AR395" i="1"/>
  <c r="AP395" i="1"/>
  <c r="AL395" i="1"/>
  <c r="AM395" i="1"/>
  <c r="AU395" i="1"/>
  <c r="AS409" i="1"/>
  <c r="AJ415" i="1"/>
  <c r="AN400" i="1"/>
  <c r="AS390" i="1"/>
  <c r="AT459" i="1"/>
  <c r="AU402" i="1"/>
  <c r="AM402" i="1"/>
  <c r="AS402" i="1"/>
  <c r="AR402" i="1"/>
  <c r="AJ402" i="1"/>
  <c r="AI402" i="1"/>
  <c r="AL402" i="1"/>
  <c r="AM445" i="1"/>
  <c r="AV412" i="1"/>
  <c r="AL398" i="1"/>
  <c r="AV398" i="1" s="1"/>
  <c r="AI364" i="1"/>
  <c r="AU417" i="1"/>
  <c r="AP357" i="1"/>
  <c r="AO399" i="1"/>
  <c r="AJ451" i="1"/>
  <c r="AO395" i="1"/>
  <c r="AV377" i="1"/>
  <c r="AO444" i="1"/>
  <c r="AP370" i="1"/>
  <c r="AL341" i="1"/>
  <c r="AM341" i="1"/>
  <c r="AT341" i="1"/>
  <c r="AU341" i="1"/>
  <c r="AI341" i="1"/>
  <c r="AO341" i="1"/>
  <c r="AR341" i="1"/>
  <c r="AP341" i="1"/>
  <c r="AM408" i="1"/>
  <c r="AO342" i="1"/>
  <c r="AL334" i="1"/>
  <c r="AM334" i="1"/>
  <c r="AN334" i="1"/>
  <c r="AS334" i="1"/>
  <c r="AR334" i="1"/>
  <c r="AT334" i="1"/>
  <c r="AK334" i="1"/>
  <c r="AJ334" i="1"/>
  <c r="AI334" i="1"/>
  <c r="AR288" i="1"/>
  <c r="AI345" i="1"/>
  <c r="AL336" i="1"/>
  <c r="AM336" i="1"/>
  <c r="AN336" i="1"/>
  <c r="AO336" i="1"/>
  <c r="AS336" i="1"/>
  <c r="AR336" i="1"/>
  <c r="AT336" i="1"/>
  <c r="AJ336" i="1"/>
  <c r="AI336" i="1"/>
  <c r="AQ291" i="1"/>
  <c r="AP367" i="1"/>
  <c r="AR382" i="1"/>
  <c r="AT345" i="1"/>
  <c r="AS338" i="1"/>
  <c r="AQ307" i="1"/>
  <c r="AM346" i="1"/>
  <c r="AN346" i="1"/>
  <c r="AO346" i="1"/>
  <c r="AP346" i="1"/>
  <c r="AL346" i="1"/>
  <c r="AV346" i="1" s="1"/>
  <c r="AT346" i="1"/>
  <c r="AU346" i="1"/>
  <c r="AT312" i="1"/>
  <c r="AL294" i="1"/>
  <c r="AM294" i="1"/>
  <c r="AT294" i="1"/>
  <c r="AU294" i="1"/>
  <c r="AI294" i="1"/>
  <c r="AO294" i="1"/>
  <c r="AQ294" i="1"/>
  <c r="AS294" i="1"/>
  <c r="AR294" i="1"/>
  <c r="AV278" i="1"/>
  <c r="AL258" i="1"/>
  <c r="AM258" i="1"/>
  <c r="AT258" i="1"/>
  <c r="AU258" i="1"/>
  <c r="AI258" i="1"/>
  <c r="AO258" i="1"/>
  <c r="AP258" i="1"/>
  <c r="AR258" i="1"/>
  <c r="AV246" i="1"/>
  <c r="AS335" i="1"/>
  <c r="AI287" i="1"/>
  <c r="AR287" i="1"/>
  <c r="AT287" i="1"/>
  <c r="AL287" i="1"/>
  <c r="AQ287" i="1"/>
  <c r="AN287" i="1"/>
  <c r="AS287" i="1"/>
  <c r="AU287" i="1"/>
  <c r="AK287" i="1"/>
  <c r="AJ287" i="1"/>
  <c r="AP287" i="1"/>
  <c r="AO259" i="1"/>
  <c r="AN380" i="1"/>
  <c r="AV348" i="1"/>
  <c r="AI262" i="1"/>
  <c r="AN284" i="1"/>
  <c r="AP261" i="1"/>
  <c r="AK249" i="1"/>
  <c r="AI306" i="1"/>
  <c r="AM288" i="1"/>
  <c r="AJ279" i="1"/>
  <c r="AS268" i="1"/>
  <c r="AU339" i="1"/>
  <c r="AL339" i="1"/>
  <c r="AM339" i="1"/>
  <c r="AR339" i="1"/>
  <c r="AJ339" i="1"/>
  <c r="AI339" i="1"/>
  <c r="AN339" i="1"/>
  <c r="AS339" i="1"/>
  <c r="AQ280" i="1"/>
  <c r="AR364" i="1"/>
  <c r="AR244" i="1"/>
  <c r="AU268" i="1"/>
  <c r="AS255" i="1"/>
  <c r="AO264" i="1"/>
  <c r="AI216" i="1"/>
  <c r="AU303" i="1"/>
  <c r="AV302" i="1"/>
  <c r="AQ296" i="1"/>
  <c r="AK296" i="1"/>
  <c r="AV296" i="1" s="1"/>
  <c r="AN296" i="1"/>
  <c r="AT296" i="1"/>
  <c r="AU296" i="1"/>
  <c r="AO296" i="1"/>
  <c r="AP296" i="1"/>
  <c r="AL296" i="1"/>
  <c r="AM296" i="1"/>
  <c r="AR241" i="1"/>
  <c r="AM235" i="1"/>
  <c r="AN235" i="1"/>
  <c r="AO235" i="1"/>
  <c r="AP235" i="1"/>
  <c r="AL235" i="1"/>
  <c r="AV235" i="1" s="1"/>
  <c r="AU235" i="1"/>
  <c r="AR226" i="1"/>
  <c r="AL217" i="1"/>
  <c r="AM217" i="1"/>
  <c r="AN217" i="1"/>
  <c r="AJ217" i="1"/>
  <c r="AS217" i="1"/>
  <c r="AI217" i="1"/>
  <c r="AO217" i="1"/>
  <c r="AT217" i="1"/>
  <c r="AR217" i="1"/>
  <c r="AP158" i="1"/>
  <c r="AM263" i="1"/>
  <c r="AK263" i="1"/>
  <c r="AV263" i="1" s="1"/>
  <c r="AN263" i="1"/>
  <c r="AO263" i="1"/>
  <c r="AP263" i="1"/>
  <c r="AT263" i="1"/>
  <c r="AL263" i="1"/>
  <c r="AU263" i="1"/>
  <c r="AL243" i="1"/>
  <c r="AM243" i="1"/>
  <c r="AQ243" i="1"/>
  <c r="AR243" i="1"/>
  <c r="AT243" i="1"/>
  <c r="AK243" i="1"/>
  <c r="AI243" i="1"/>
  <c r="AV243" i="1" s="1"/>
  <c r="AP243" i="1"/>
  <c r="AN243" i="1"/>
  <c r="AQ225" i="1"/>
  <c r="AN214" i="1"/>
  <c r="AV214" i="1" s="1"/>
  <c r="AL177" i="1"/>
  <c r="AM177" i="1"/>
  <c r="AK177" i="1"/>
  <c r="AJ177" i="1"/>
  <c r="AV177" i="1" s="1"/>
  <c r="AQ177" i="1"/>
  <c r="AN177" i="1"/>
  <c r="AS177" i="1"/>
  <c r="AK166" i="1"/>
  <c r="AQ158" i="1"/>
  <c r="AS263" i="1"/>
  <c r="AT174" i="1"/>
  <c r="AO164" i="1"/>
  <c r="AU226" i="1"/>
  <c r="AU172" i="1"/>
  <c r="AI161" i="1"/>
  <c r="AR161" i="1"/>
  <c r="AL161" i="1"/>
  <c r="AM161" i="1"/>
  <c r="AS161" i="1"/>
  <c r="AK161" i="1"/>
  <c r="AJ161" i="1"/>
  <c r="AQ161" i="1"/>
  <c r="AN161" i="1"/>
  <c r="AK261" i="1"/>
  <c r="AR219" i="1"/>
  <c r="AT169" i="1"/>
  <c r="AU147" i="1"/>
  <c r="AL236" i="1"/>
  <c r="AM236" i="1"/>
  <c r="AN236" i="1"/>
  <c r="AJ236" i="1"/>
  <c r="AI236" i="1"/>
  <c r="AS236" i="1"/>
  <c r="AR236" i="1"/>
  <c r="AS219" i="1"/>
  <c r="AS205" i="1"/>
  <c r="AS173" i="1"/>
  <c r="AJ162" i="1"/>
  <c r="AV162" i="1" s="1"/>
  <c r="AJ151" i="1"/>
  <c r="AT205" i="1"/>
  <c r="AM151" i="1"/>
  <c r="AI131" i="1"/>
  <c r="AP163" i="1"/>
  <c r="AO140" i="1"/>
  <c r="AP113" i="1"/>
  <c r="AO124" i="1"/>
  <c r="AJ84" i="1"/>
  <c r="AT224" i="1"/>
  <c r="AI149" i="1"/>
  <c r="AQ132" i="1"/>
  <c r="AJ227" i="1"/>
  <c r="AL204" i="1"/>
  <c r="AM204" i="1"/>
  <c r="AN204" i="1"/>
  <c r="AJ204" i="1"/>
  <c r="AV204" i="1" s="1"/>
  <c r="AO204" i="1"/>
  <c r="AS204" i="1"/>
  <c r="AT204" i="1"/>
  <c r="AI87" i="1"/>
  <c r="AQ240" i="1"/>
  <c r="AI175" i="1"/>
  <c r="AR175" i="1"/>
  <c r="AO175" i="1"/>
  <c r="AP175" i="1"/>
  <c r="AM175" i="1"/>
  <c r="AQ175" i="1"/>
  <c r="AO156" i="1"/>
  <c r="AN142" i="1"/>
  <c r="AJ511" i="1"/>
  <c r="AM162" i="1"/>
  <c r="AQ136" i="1"/>
  <c r="AK136" i="1"/>
  <c r="AN136" i="1"/>
  <c r="AO136" i="1"/>
  <c r="AP136" i="1"/>
  <c r="AL136" i="1"/>
  <c r="AV136" i="1" s="1"/>
  <c r="AU136" i="1"/>
  <c r="AI90" i="1"/>
  <c r="AU80" i="1"/>
  <c r="AL80" i="1"/>
  <c r="AM80" i="1"/>
  <c r="AN80" i="1"/>
  <c r="AR80" i="1"/>
  <c r="AJ80" i="1"/>
  <c r="AI80" i="1"/>
  <c r="AS80" i="1"/>
  <c r="AL58" i="1"/>
  <c r="AM58" i="1"/>
  <c r="AN58" i="1"/>
  <c r="AT58" i="1"/>
  <c r="AP58" i="1"/>
  <c r="AU58" i="1"/>
  <c r="AO58" i="1"/>
  <c r="AL82" i="1"/>
  <c r="AV82" i="1" s="1"/>
  <c r="AM82" i="1"/>
  <c r="AU82" i="1"/>
  <c r="AO82" i="1"/>
  <c r="AP82" i="1"/>
  <c r="AT82" i="1"/>
  <c r="AV141" i="1"/>
  <c r="AR94" i="1"/>
  <c r="AI83" i="1"/>
  <c r="AR83" i="1"/>
  <c r="AT83" i="1"/>
  <c r="AU83" i="1"/>
  <c r="AL83" i="1"/>
  <c r="AM83" i="1"/>
  <c r="AQ83" i="1"/>
  <c r="AK83" i="1"/>
  <c r="AJ83" i="1"/>
  <c r="AN83" i="1"/>
  <c r="AS83" i="1"/>
  <c r="AV69" i="1"/>
  <c r="AT164" i="1"/>
  <c r="AL117" i="1"/>
  <c r="AR212" i="1"/>
  <c r="AS87" i="1"/>
  <c r="AS168" i="1"/>
  <c r="AJ103" i="1"/>
  <c r="AV103" i="1" s="1"/>
  <c r="AP83" i="1"/>
  <c r="AS71" i="1"/>
  <c r="AV49" i="1"/>
  <c r="AR134" i="1"/>
  <c r="AS98" i="1"/>
  <c r="AT71" i="1"/>
  <c r="AL61" i="1"/>
  <c r="AM61" i="1"/>
  <c r="AN61" i="1"/>
  <c r="AJ61" i="1"/>
  <c r="AS61" i="1"/>
  <c r="AO61" i="1"/>
  <c r="AI61" i="1"/>
  <c r="AV61" i="1" s="1"/>
  <c r="AT61" i="1"/>
  <c r="AS44" i="1"/>
  <c r="AO44" i="1"/>
  <c r="AL44" i="1"/>
  <c r="AJ44" i="1"/>
  <c r="AV44" i="1" s="1"/>
  <c r="AT44" i="1"/>
  <c r="AM44" i="1"/>
  <c r="AN44" i="1"/>
  <c r="AL124" i="1"/>
  <c r="AO104" i="1"/>
  <c r="AL96" i="1"/>
  <c r="AM96" i="1"/>
  <c r="AN96" i="1"/>
  <c r="AJ96" i="1"/>
  <c r="AI96" i="1"/>
  <c r="AS96" i="1"/>
  <c r="AR96" i="1"/>
  <c r="AO86" i="1"/>
  <c r="AU64" i="1"/>
  <c r="AL64" i="1"/>
  <c r="AM64" i="1"/>
  <c r="AN64" i="1"/>
  <c r="AJ64" i="1"/>
  <c r="AI64" i="1"/>
  <c r="AV64" i="1" s="1"/>
  <c r="AS64" i="1"/>
  <c r="AR64" i="1"/>
  <c r="AP44" i="1"/>
  <c r="AQ39" i="1"/>
  <c r="AU55" i="1"/>
  <c r="AS4" i="1"/>
  <c r="AI16" i="1"/>
  <c r="AO42" i="1"/>
  <c r="AV17" i="1"/>
  <c r="AT4" i="1"/>
  <c r="AL60" i="1"/>
  <c r="AV65" i="1"/>
  <c r="AU16" i="1"/>
  <c r="AJ41" i="1"/>
  <c r="AV41" i="1" s="1"/>
  <c r="AK55" i="1"/>
  <c r="AP52" i="1"/>
  <c r="AS427" i="1"/>
  <c r="AO427" i="1"/>
  <c r="AT427" i="1"/>
  <c r="AU427" i="1"/>
  <c r="AP427" i="1"/>
  <c r="AN427" i="1"/>
  <c r="AK350" i="1"/>
  <c r="AV350" i="1" s="1"/>
  <c r="AQ350" i="1"/>
  <c r="AT350" i="1"/>
  <c r="AU350" i="1"/>
  <c r="AO350" i="1"/>
  <c r="AM350" i="1"/>
  <c r="AP350" i="1"/>
  <c r="AL350" i="1"/>
  <c r="AI340" i="1"/>
  <c r="AR340" i="1"/>
  <c r="AO340" i="1"/>
  <c r="AP340" i="1"/>
  <c r="AQ340" i="1"/>
  <c r="AL230" i="1"/>
  <c r="AM230" i="1"/>
  <c r="AU230" i="1"/>
  <c r="AO230" i="1"/>
  <c r="AP230" i="1"/>
  <c r="AT230" i="1"/>
  <c r="AM165" i="1"/>
  <c r="AN165" i="1"/>
  <c r="AU165" i="1"/>
  <c r="AO165" i="1"/>
  <c r="AP165" i="1"/>
  <c r="AL165" i="1"/>
  <c r="AM115" i="1"/>
  <c r="AU115" i="1"/>
  <c r="AI115" i="1"/>
  <c r="AO115" i="1"/>
  <c r="AP115" i="1"/>
  <c r="AN115" i="1"/>
  <c r="AR115" i="1"/>
  <c r="AT115" i="1"/>
  <c r="AM148" i="1"/>
  <c r="AK454" i="1"/>
  <c r="AM387" i="1"/>
  <c r="AQ387" i="1"/>
  <c r="AO387" i="1"/>
  <c r="AV387" i="1" s="1"/>
  <c r="AP387" i="1"/>
  <c r="AU387" i="1"/>
  <c r="AV403" i="1"/>
  <c r="AS382" i="1"/>
  <c r="AT335" i="1"/>
  <c r="AM356" i="1"/>
  <c r="AO356" i="1"/>
  <c r="AP356" i="1"/>
  <c r="AL356" i="1"/>
  <c r="AT356" i="1"/>
  <c r="AU356" i="1"/>
  <c r="AR279" i="1"/>
  <c r="AO285" i="1"/>
  <c r="AR285" i="1"/>
  <c r="AU285" i="1"/>
  <c r="AI285" i="1"/>
  <c r="AP285" i="1"/>
  <c r="AL285" i="1"/>
  <c r="AM285" i="1"/>
  <c r="AL307" i="1"/>
  <c r="AJ222" i="1"/>
  <c r="AQ256" i="1"/>
  <c r="AQ166" i="1"/>
  <c r="AU140" i="1"/>
  <c r="AL140" i="1"/>
  <c r="AM140" i="1"/>
  <c r="AN140" i="1"/>
  <c r="AJ140" i="1"/>
  <c r="AI140" i="1"/>
  <c r="AS140" i="1"/>
  <c r="AR140" i="1"/>
  <c r="AJ138" i="1"/>
  <c r="AS138" i="1"/>
  <c r="AT138" i="1"/>
  <c r="AP138" i="1"/>
  <c r="AL138" i="1"/>
  <c r="AM138" i="1"/>
  <c r="AK138" i="1"/>
  <c r="AQ138" i="1"/>
  <c r="AN138" i="1"/>
  <c r="AR222" i="1"/>
  <c r="AV168" i="1"/>
  <c r="AV100" i="1"/>
  <c r="AI99" i="1"/>
  <c r="AR99" i="1"/>
  <c r="AU99" i="1"/>
  <c r="AL99" i="1"/>
  <c r="AM99" i="1"/>
  <c r="AQ99" i="1"/>
  <c r="AJ99" i="1"/>
  <c r="AN99" i="1"/>
  <c r="AS99" i="1"/>
  <c r="AK99" i="1"/>
  <c r="AO78" i="1"/>
  <c r="AL93" i="1"/>
  <c r="AM93" i="1"/>
  <c r="AJ93" i="1"/>
  <c r="AS93" i="1"/>
  <c r="AO93" i="1"/>
  <c r="AI93" i="1"/>
  <c r="AT93" i="1"/>
  <c r="AL521" i="1"/>
  <c r="AM521" i="1"/>
  <c r="AK521" i="1"/>
  <c r="AV521" i="1" s="1"/>
  <c r="AO521" i="1"/>
  <c r="AP521" i="1"/>
  <c r="AQ521" i="1"/>
  <c r="AT521" i="1"/>
  <c r="AU521" i="1"/>
  <c r="AL449" i="1"/>
  <c r="AM449" i="1"/>
  <c r="AJ449" i="1"/>
  <c r="AU449" i="1"/>
  <c r="AO449" i="1"/>
  <c r="AP449" i="1"/>
  <c r="AN449" i="1"/>
  <c r="AS449" i="1"/>
  <c r="AR449" i="1"/>
  <c r="AK449" i="1"/>
  <c r="AT449" i="1"/>
  <c r="AL445" i="1"/>
  <c r="AL441" i="1"/>
  <c r="AL415" i="1"/>
  <c r="AI405" i="1"/>
  <c r="AR405" i="1"/>
  <c r="AT405" i="1"/>
  <c r="AL405" i="1"/>
  <c r="AM405" i="1"/>
  <c r="AK405" i="1"/>
  <c r="AP405" i="1"/>
  <c r="AQ405" i="1"/>
  <c r="AU405" i="1"/>
  <c r="AN405" i="1"/>
  <c r="AS405" i="1"/>
  <c r="AU441" i="1"/>
  <c r="AK382" i="1"/>
  <c r="AR400" i="1"/>
  <c r="AL372" i="1"/>
  <c r="AM372" i="1"/>
  <c r="AN372" i="1"/>
  <c r="AU372" i="1"/>
  <c r="AO372" i="1"/>
  <c r="AT372" i="1"/>
  <c r="AP372" i="1"/>
  <c r="AR372" i="1"/>
  <c r="AL349" i="1"/>
  <c r="AM349" i="1"/>
  <c r="AO349" i="1"/>
  <c r="AP349" i="1"/>
  <c r="AR349" i="1"/>
  <c r="AT349" i="1"/>
  <c r="AU349" i="1"/>
  <c r="AI349" i="1"/>
  <c r="AS283" i="1"/>
  <c r="AQ356" i="1"/>
  <c r="AM446" i="1"/>
  <c r="AN446" i="1"/>
  <c r="AS446" i="1"/>
  <c r="AR446" i="1"/>
  <c r="AJ446" i="1"/>
  <c r="AI446" i="1"/>
  <c r="AU446" i="1"/>
  <c r="AO446" i="1"/>
  <c r="AO515" i="1"/>
  <c r="AJ427" i="1"/>
  <c r="AT519" i="1"/>
  <c r="CX197" i="1"/>
  <c r="CZ197" i="1"/>
  <c r="FF197" i="1"/>
  <c r="AV197" i="1"/>
  <c r="AV525" i="1"/>
  <c r="AK209" i="1"/>
  <c r="AS209" i="1"/>
  <c r="AM209" i="1"/>
  <c r="AU209" i="1"/>
  <c r="AR209" i="1"/>
  <c r="AJ209" i="1"/>
  <c r="AI209" i="1"/>
  <c r="AL544" i="1"/>
  <c r="AM544" i="1"/>
  <c r="AQ544" i="1"/>
  <c r="AK544" i="1"/>
  <c r="AV544" i="1" s="1"/>
  <c r="AP544" i="1"/>
  <c r="AN544" i="1"/>
  <c r="AU544" i="1"/>
  <c r="AP209" i="1"/>
  <c r="AT513" i="1"/>
  <c r="AQ209" i="1"/>
  <c r="AV543" i="1"/>
  <c r="AP524" i="1"/>
  <c r="AL524" i="1"/>
  <c r="AN524" i="1"/>
  <c r="AJ524" i="1"/>
  <c r="AS524" i="1"/>
  <c r="AR524" i="1"/>
  <c r="AT524" i="1"/>
  <c r="AI524" i="1"/>
  <c r="AO524" i="1"/>
  <c r="AJ508" i="1"/>
  <c r="AI512" i="1"/>
  <c r="AR512" i="1"/>
  <c r="AT512" i="1"/>
  <c r="AL512" i="1"/>
  <c r="AM512" i="1"/>
  <c r="AP512" i="1"/>
  <c r="AN512" i="1"/>
  <c r="AU512" i="1"/>
  <c r="AK512" i="1"/>
  <c r="AJ512" i="1"/>
  <c r="AR521" i="1"/>
  <c r="AQ509" i="1"/>
  <c r="AM524" i="1"/>
  <c r="AO508" i="1"/>
  <c r="AJ445" i="1"/>
  <c r="AT210" i="1"/>
  <c r="AJ464" i="1"/>
  <c r="AS464" i="1"/>
  <c r="AO464" i="1"/>
  <c r="AT464" i="1"/>
  <c r="AP464" i="1"/>
  <c r="AL464" i="1"/>
  <c r="AI464" i="1"/>
  <c r="AM464" i="1"/>
  <c r="AQ464" i="1"/>
  <c r="AR464" i="1"/>
  <c r="AP452" i="1"/>
  <c r="AU459" i="1"/>
  <c r="AU450" i="1"/>
  <c r="AT437" i="1"/>
  <c r="AL437" i="1"/>
  <c r="AI437" i="1"/>
  <c r="AN437" i="1"/>
  <c r="AR437" i="1"/>
  <c r="AK437" i="1"/>
  <c r="AJ437" i="1"/>
  <c r="AS437" i="1"/>
  <c r="AV213" i="1"/>
  <c r="AK459" i="1"/>
  <c r="AM448" i="1"/>
  <c r="AJ441" i="1"/>
  <c r="AV426" i="1"/>
  <c r="AS462" i="1"/>
  <c r="AU400" i="1"/>
  <c r="AV527" i="1"/>
  <c r="AM427" i="1"/>
  <c r="AL419" i="1"/>
  <c r="AM419" i="1"/>
  <c r="AK419" i="1"/>
  <c r="AO419" i="1"/>
  <c r="AP419" i="1"/>
  <c r="AN419" i="1"/>
  <c r="AT419" i="1"/>
  <c r="AU419" i="1"/>
  <c r="AU447" i="1"/>
  <c r="AQ420" i="1"/>
  <c r="AT448" i="1"/>
  <c r="AS395" i="1"/>
  <c r="AJ438" i="1"/>
  <c r="AN454" i="1"/>
  <c r="AV453" i="1"/>
  <c r="AQ402" i="1"/>
  <c r="AU388" i="1"/>
  <c r="AM443" i="1"/>
  <c r="AV443" i="1" s="1"/>
  <c r="AV404" i="1"/>
  <c r="AT398" i="1"/>
  <c r="AJ372" i="1"/>
  <c r="AV372" i="1" s="1"/>
  <c r="AV358" i="1"/>
  <c r="AL351" i="1"/>
  <c r="AM351" i="1"/>
  <c r="AN351" i="1"/>
  <c r="AS351" i="1"/>
  <c r="AR351" i="1"/>
  <c r="AT351" i="1"/>
  <c r="AJ351" i="1"/>
  <c r="AU351" i="1"/>
  <c r="AI351" i="1"/>
  <c r="AO351" i="1"/>
  <c r="AP351" i="1"/>
  <c r="AL385" i="1"/>
  <c r="AM385" i="1"/>
  <c r="AT385" i="1"/>
  <c r="AU385" i="1"/>
  <c r="AO385" i="1"/>
  <c r="AP385" i="1"/>
  <c r="AQ385" i="1"/>
  <c r="AU370" i="1"/>
  <c r="AV368" i="1"/>
  <c r="AS451" i="1"/>
  <c r="AV451" i="1" s="1"/>
  <c r="AV394" i="1"/>
  <c r="AR384" i="1"/>
  <c r="AU384" i="1"/>
  <c r="AI384" i="1"/>
  <c r="AP384" i="1"/>
  <c r="AL384" i="1"/>
  <c r="AM384" i="1"/>
  <c r="AK364" i="1"/>
  <c r="AI382" i="1"/>
  <c r="AK366" i="1"/>
  <c r="AQ351" i="1"/>
  <c r="AN340" i="1"/>
  <c r="AP313" i="1"/>
  <c r="AI291" i="1"/>
  <c r="AU408" i="1"/>
  <c r="AK372" i="1"/>
  <c r="AJ341" i="1"/>
  <c r="AT285" i="1"/>
  <c r="AM381" i="1"/>
  <c r="AK381" i="1"/>
  <c r="AO381" i="1"/>
  <c r="AP381" i="1"/>
  <c r="AU381" i="1"/>
  <c r="AR345" i="1"/>
  <c r="AL289" i="1"/>
  <c r="AN289" i="1"/>
  <c r="AS289" i="1"/>
  <c r="AK289" i="1"/>
  <c r="AJ289" i="1"/>
  <c r="AV289" i="1" s="1"/>
  <c r="AR289" i="1"/>
  <c r="AT289" i="1"/>
  <c r="AO284" i="1"/>
  <c r="AL381" i="1"/>
  <c r="AL305" i="1"/>
  <c r="AT305" i="1"/>
  <c r="AJ305" i="1"/>
  <c r="AV305" i="1" s="1"/>
  <c r="AO305" i="1"/>
  <c r="AN305" i="1"/>
  <c r="AS305" i="1"/>
  <c r="AR305" i="1"/>
  <c r="AR346" i="1"/>
  <c r="AR310" i="1"/>
  <c r="AL269" i="1"/>
  <c r="AM269" i="1"/>
  <c r="AN269" i="1"/>
  <c r="AR269" i="1"/>
  <c r="AT269" i="1"/>
  <c r="AJ269" i="1"/>
  <c r="AI269" i="1"/>
  <c r="AO269" i="1"/>
  <c r="AS269" i="1"/>
  <c r="AI333" i="1"/>
  <c r="AR333" i="1"/>
  <c r="AO333" i="1"/>
  <c r="AP333" i="1"/>
  <c r="AL333" i="1"/>
  <c r="AM333" i="1"/>
  <c r="AQ333" i="1"/>
  <c r="AU333" i="1"/>
  <c r="AO287" i="1"/>
  <c r="AP277" i="1"/>
  <c r="AV277" i="1" s="1"/>
  <c r="AJ258" i="1"/>
  <c r="AI380" i="1"/>
  <c r="AR380" i="1"/>
  <c r="AP380" i="1"/>
  <c r="AL380" i="1"/>
  <c r="AQ380" i="1"/>
  <c r="AM380" i="1"/>
  <c r="AK380" i="1"/>
  <c r="AL335" i="1"/>
  <c r="AJ282" i="1"/>
  <c r="AR262" i="1"/>
  <c r="AJ366" i="1"/>
  <c r="AM329" i="1"/>
  <c r="AN329" i="1"/>
  <c r="AU329" i="1"/>
  <c r="AO329" i="1"/>
  <c r="AL329" i="1"/>
  <c r="AP329" i="1"/>
  <c r="AU280" i="1"/>
  <c r="AU269" i="1"/>
  <c r="AL340" i="1"/>
  <c r="AN310" i="1"/>
  <c r="AI279" i="1"/>
  <c r="AL272" i="1"/>
  <c r="AM272" i="1"/>
  <c r="AJ272" i="1"/>
  <c r="AI272" i="1"/>
  <c r="AN272" i="1"/>
  <c r="AS272" i="1"/>
  <c r="AR272" i="1"/>
  <c r="AU340" i="1"/>
  <c r="AR306" i="1"/>
  <c r="AL286" i="1"/>
  <c r="AM286" i="1"/>
  <c r="AS286" i="1"/>
  <c r="AT286" i="1"/>
  <c r="AJ286" i="1"/>
  <c r="AV286" i="1" s="1"/>
  <c r="AU286" i="1"/>
  <c r="AO286" i="1"/>
  <c r="AP286" i="1"/>
  <c r="AS279" i="1"/>
  <c r="AP267" i="1"/>
  <c r="AQ339" i="1"/>
  <c r="AP354" i="1"/>
  <c r="AJ328" i="1"/>
  <c r="AV328" i="1" s="1"/>
  <c r="AS328" i="1"/>
  <c r="AK328" i="1"/>
  <c r="AM328" i="1"/>
  <c r="AQ328" i="1"/>
  <c r="AN328" i="1"/>
  <c r="AM262" i="1"/>
  <c r="AP253" i="1"/>
  <c r="AO345" i="1"/>
  <c r="AU275" i="1"/>
  <c r="AL275" i="1"/>
  <c r="AM275" i="1"/>
  <c r="AJ275" i="1"/>
  <c r="AQ275" i="1"/>
  <c r="AS275" i="1"/>
  <c r="AK275" i="1"/>
  <c r="AN262" i="1"/>
  <c r="AL250" i="1"/>
  <c r="AM250" i="1"/>
  <c r="AT250" i="1"/>
  <c r="AP250" i="1"/>
  <c r="AR250" i="1"/>
  <c r="AU250" i="1"/>
  <c r="AO250" i="1"/>
  <c r="AI203" i="1"/>
  <c r="AV203" i="1" s="1"/>
  <c r="AT251" i="1"/>
  <c r="AL251" i="1"/>
  <c r="AM251" i="1"/>
  <c r="AQ251" i="1"/>
  <c r="AU251" i="1"/>
  <c r="AK251" i="1"/>
  <c r="AJ251" i="1"/>
  <c r="AV251" i="1" s="1"/>
  <c r="AP251" i="1"/>
  <c r="AR296" i="1"/>
  <c r="AI267" i="1"/>
  <c r="AJ247" i="1"/>
  <c r="AU330" i="1"/>
  <c r="AL330" i="1"/>
  <c r="AM330" i="1"/>
  <c r="AI330" i="1"/>
  <c r="AV330" i="1" s="1"/>
  <c r="AQ330" i="1"/>
  <c r="AS330" i="1"/>
  <c r="AR330" i="1"/>
  <c r="AJ330" i="1"/>
  <c r="AK330" i="1"/>
  <c r="AR235" i="1"/>
  <c r="AP225" i="1"/>
  <c r="AL215" i="1"/>
  <c r="AM215" i="1"/>
  <c r="AQ215" i="1"/>
  <c r="AJ215" i="1"/>
  <c r="AV215" i="1" s="1"/>
  <c r="AN215" i="1"/>
  <c r="AS215" i="1"/>
  <c r="AK215" i="1"/>
  <c r="AU166" i="1"/>
  <c r="AR263" i="1"/>
  <c r="AS243" i="1"/>
  <c r="AI230" i="1"/>
  <c r="AK220" i="1"/>
  <c r="AL176" i="1"/>
  <c r="AM176" i="1"/>
  <c r="AT176" i="1"/>
  <c r="AU176" i="1"/>
  <c r="AI176" i="1"/>
  <c r="AV176" i="1" s="1"/>
  <c r="AP176" i="1"/>
  <c r="AO176" i="1"/>
  <c r="AI165" i="1"/>
  <c r="AN154" i="1"/>
  <c r="AO154" i="1"/>
  <c r="AP154" i="1"/>
  <c r="AL154" i="1"/>
  <c r="AV154" i="1" s="1"/>
  <c r="AM154" i="1"/>
  <c r="AL144" i="1"/>
  <c r="AM144" i="1"/>
  <c r="AR144" i="1"/>
  <c r="AT144" i="1"/>
  <c r="AU144" i="1"/>
  <c r="AJ144" i="1"/>
  <c r="AI144" i="1"/>
  <c r="AO144" i="1"/>
  <c r="AK256" i="1"/>
  <c r="AT172" i="1"/>
  <c r="AS154" i="1"/>
  <c r="AK224" i="1"/>
  <c r="AU217" i="1"/>
  <c r="AL171" i="1"/>
  <c r="AM171" i="1"/>
  <c r="AN171" i="1"/>
  <c r="AO171" i="1"/>
  <c r="AS171" i="1"/>
  <c r="AR171" i="1"/>
  <c r="AT171" i="1"/>
  <c r="AJ171" i="1"/>
  <c r="AV171" i="1" s="1"/>
  <c r="AL160" i="1"/>
  <c r="AM160" i="1"/>
  <c r="AO160" i="1"/>
  <c r="AP160" i="1"/>
  <c r="AR160" i="1"/>
  <c r="AT160" i="1"/>
  <c r="AU160" i="1"/>
  <c r="AI160" i="1"/>
  <c r="AQ261" i="1"/>
  <c r="AL238" i="1"/>
  <c r="AM238" i="1"/>
  <c r="AI238" i="1"/>
  <c r="AP238" i="1"/>
  <c r="AT238" i="1"/>
  <c r="AU238" i="1"/>
  <c r="AO238" i="1"/>
  <c r="AT158" i="1"/>
  <c r="AV139" i="1"/>
  <c r="AU216" i="1"/>
  <c r="AO172" i="1"/>
  <c r="AS162" i="1"/>
  <c r="AS151" i="1"/>
  <c r="AK174" i="1"/>
  <c r="AU151" i="1"/>
  <c r="AI138" i="1"/>
  <c r="AM131" i="1"/>
  <c r="AK131" i="1"/>
  <c r="AU131" i="1"/>
  <c r="AO131" i="1"/>
  <c r="AP131" i="1"/>
  <c r="AL131" i="1"/>
  <c r="AN131" i="1"/>
  <c r="AS131" i="1"/>
  <c r="AV122" i="1"/>
  <c r="AI113" i="1"/>
  <c r="AO220" i="1"/>
  <c r="AU150" i="1"/>
  <c r="AL150" i="1"/>
  <c r="AM150" i="1"/>
  <c r="AS150" i="1"/>
  <c r="AR150" i="1"/>
  <c r="AI150" i="1"/>
  <c r="AV150" i="1" s="1"/>
  <c r="AJ150" i="1"/>
  <c r="AV143" i="1"/>
  <c r="AL137" i="1"/>
  <c r="AM137" i="1"/>
  <c r="AN137" i="1"/>
  <c r="AO137" i="1"/>
  <c r="AS137" i="1"/>
  <c r="AR137" i="1"/>
  <c r="AT137" i="1"/>
  <c r="AJ137" i="1"/>
  <c r="AI137" i="1"/>
  <c r="AV208" i="1"/>
  <c r="AM149" i="1"/>
  <c r="AN149" i="1"/>
  <c r="AU149" i="1"/>
  <c r="AO149" i="1"/>
  <c r="AP149" i="1"/>
  <c r="AL149" i="1"/>
  <c r="AT149" i="1"/>
  <c r="AR149" i="1"/>
  <c r="AS227" i="1"/>
  <c r="AK117" i="1"/>
  <c r="AI79" i="1"/>
  <c r="AI222" i="1"/>
  <c r="AV222" i="1" s="1"/>
  <c r="AL148" i="1"/>
  <c r="AS115" i="1"/>
  <c r="AS511" i="1"/>
  <c r="AU162" i="1"/>
  <c r="AP121" i="1"/>
  <c r="AL90" i="1"/>
  <c r="AM90" i="1"/>
  <c r="AQ90" i="1"/>
  <c r="AP90" i="1"/>
  <c r="AU90" i="1"/>
  <c r="AT90" i="1"/>
  <c r="AO90" i="1"/>
  <c r="AQ68" i="1"/>
  <c r="AK68" i="1"/>
  <c r="AN68" i="1"/>
  <c r="AI68" i="1"/>
  <c r="AR68" i="1"/>
  <c r="AO68" i="1"/>
  <c r="AP68" i="1"/>
  <c r="AL68" i="1"/>
  <c r="AM68" i="1"/>
  <c r="AT94" i="1"/>
  <c r="AP94" i="1"/>
  <c r="AL94" i="1"/>
  <c r="AM94" i="1"/>
  <c r="AQ94" i="1"/>
  <c r="AK94" i="1"/>
  <c r="AT119" i="1"/>
  <c r="AL119" i="1"/>
  <c r="AU119" i="1"/>
  <c r="AK119" i="1"/>
  <c r="AV119" i="1" s="1"/>
  <c r="AP119" i="1"/>
  <c r="AM119" i="1"/>
  <c r="AQ119" i="1"/>
  <c r="AJ136" i="1"/>
  <c r="AT92" i="1"/>
  <c r="AM136" i="1"/>
  <c r="AV101" i="1"/>
  <c r="AP93" i="1"/>
  <c r="AT68" i="1"/>
  <c r="AJ58" i="1"/>
  <c r="AV58" i="1" s="1"/>
  <c r="AK106" i="1"/>
  <c r="AR204" i="1"/>
  <c r="AU84" i="1"/>
  <c r="AO147" i="1"/>
  <c r="AS103" i="1"/>
  <c r="AS94" i="1"/>
  <c r="AN82" i="1"/>
  <c r="AU68" i="1"/>
  <c r="AP56" i="1"/>
  <c r="AI14" i="1"/>
  <c r="AR14" i="1"/>
  <c r="AS14" i="1"/>
  <c r="AQ14" i="1"/>
  <c r="AJ14" i="1"/>
  <c r="AL14" i="1"/>
  <c r="AK14" i="1"/>
  <c r="AM14" i="1"/>
  <c r="AN14" i="1"/>
  <c r="AT80" i="1"/>
  <c r="AV70" i="1"/>
  <c r="AI59" i="1"/>
  <c r="AR59" i="1"/>
  <c r="AT59" i="1"/>
  <c r="AU59" i="1"/>
  <c r="AL59" i="1"/>
  <c r="AM59" i="1"/>
  <c r="AQ59" i="1"/>
  <c r="AS59" i="1"/>
  <c r="AK59" i="1"/>
  <c r="AJ59" i="1"/>
  <c r="AN59" i="1"/>
  <c r="AV43" i="1"/>
  <c r="AV8" i="1"/>
  <c r="AT124" i="1"/>
  <c r="AU85" i="1"/>
  <c r="AV81" i="1"/>
  <c r="AL74" i="1"/>
  <c r="AM74" i="1"/>
  <c r="AO74" i="1"/>
  <c r="AP74" i="1"/>
  <c r="AT74" i="1"/>
  <c r="AU74" i="1"/>
  <c r="AS47" i="1"/>
  <c r="AI47" i="1"/>
  <c r="AJ47" i="1"/>
  <c r="AR47" i="1"/>
  <c r="AL47" i="1"/>
  <c r="AN47" i="1"/>
  <c r="AM47" i="1"/>
  <c r="AP80" i="1"/>
  <c r="AR4" i="1"/>
  <c r="AK41" i="1"/>
  <c r="AK44" i="1"/>
  <c r="AP42" i="1"/>
  <c r="AS5" i="1"/>
  <c r="AV5" i="1" s="1"/>
  <c r="AS41" i="1"/>
  <c r="AQ55" i="1"/>
  <c r="AP16" i="1"/>
  <c r="AU42" i="1"/>
  <c r="AT14" i="1"/>
  <c r="AV68" i="1" l="1"/>
  <c r="AV59" i="1"/>
  <c r="AV79" i="1"/>
  <c r="AV138" i="1"/>
  <c r="AV144" i="1"/>
  <c r="AV269" i="1"/>
  <c r="AV382" i="1"/>
  <c r="AV209" i="1"/>
  <c r="AV405" i="1"/>
  <c r="AV16" i="1"/>
  <c r="AV96" i="1"/>
  <c r="AV87" i="1"/>
  <c r="AV287" i="1"/>
  <c r="AV294" i="1"/>
  <c r="AV520" i="1"/>
  <c r="AV4" i="1"/>
  <c r="AV280" i="1"/>
  <c r="AV388" i="1"/>
  <c r="AV293" i="1"/>
  <c r="AV365" i="1"/>
  <c r="AV538" i="1"/>
  <c r="AV225" i="1"/>
  <c r="AV264" i="1"/>
  <c r="AV370" i="1"/>
  <c r="AV399" i="1"/>
  <c r="AV523" i="1"/>
  <c r="AV519" i="1"/>
  <c r="AV210" i="1"/>
  <c r="AV207" i="1"/>
  <c r="AV266" i="1"/>
  <c r="AV152" i="1"/>
  <c r="AV272" i="1"/>
  <c r="FJ197" i="1"/>
  <c r="FG197" i="1"/>
  <c r="FH197" i="1" s="1"/>
  <c r="FL197" i="1"/>
  <c r="AV140" i="1"/>
  <c r="AV131" i="1"/>
  <c r="AV364" i="1"/>
  <c r="AV420" i="1"/>
  <c r="AV457" i="1"/>
  <c r="AV417" i="1"/>
  <c r="AV169" i="1"/>
  <c r="AV226" i="1"/>
  <c r="AV447" i="1"/>
  <c r="AV72" i="1"/>
  <c r="AV42" i="1"/>
  <c r="AV78" i="1"/>
  <c r="AV164" i="1"/>
  <c r="AV383" i="1"/>
  <c r="AV411" i="1"/>
  <c r="AV39" i="1"/>
  <c r="AV357" i="1"/>
  <c r="AV106" i="1"/>
  <c r="AV88" i="1"/>
  <c r="AV117" i="1"/>
  <c r="AV282" i="1"/>
  <c r="AV249" i="1"/>
  <c r="AV56" i="1"/>
  <c r="AV505" i="1"/>
  <c r="AV454" i="1"/>
  <c r="AV331" i="1"/>
  <c r="AV160" i="1"/>
  <c r="AV380" i="1"/>
  <c r="AV512" i="1"/>
  <c r="AV446" i="1"/>
  <c r="AV93" i="1"/>
  <c r="AV99" i="1"/>
  <c r="AV115" i="1"/>
  <c r="AV149" i="1"/>
  <c r="AV217" i="1"/>
  <c r="AV262" i="1"/>
  <c r="AV506" i="1"/>
  <c r="AV284" i="1"/>
  <c r="AV75" i="1"/>
  <c r="AV220" i="1"/>
  <c r="AV94" i="1"/>
  <c r="AV132" i="1"/>
  <c r="AV303" i="1"/>
  <c r="AV247" i="1"/>
  <c r="AV415" i="1"/>
  <c r="AV145" i="1"/>
  <c r="AV121" i="1"/>
  <c r="AV440" i="1"/>
  <c r="AV410" i="1"/>
  <c r="AV60" i="1"/>
  <c r="AV76" i="1"/>
  <c r="AV129" i="1"/>
  <c r="AV367" i="1"/>
  <c r="AV14" i="1"/>
  <c r="AV291" i="1"/>
  <c r="AV437" i="1"/>
  <c r="AV349" i="1"/>
  <c r="AV236" i="1"/>
  <c r="AV336" i="1"/>
  <c r="AV462" i="1"/>
  <c r="AV526" i="1"/>
  <c r="AV515" i="1"/>
  <c r="AV541" i="1"/>
  <c r="AV85" i="1"/>
  <c r="AV158" i="1"/>
  <c r="AV224" i="1"/>
  <c r="AV26" i="1"/>
  <c r="AV104" i="1"/>
  <c r="AV281" i="1"/>
  <c r="AV275" i="1"/>
  <c r="AV151" i="1"/>
  <c r="AV92" i="1"/>
  <c r="AV300" i="1"/>
  <c r="AV174" i="1"/>
  <c r="AV256" i="1"/>
  <c r="AV310" i="1"/>
  <c r="AV522" i="1"/>
  <c r="AV335" i="1"/>
  <c r="AV47" i="1"/>
  <c r="AV267" i="1"/>
  <c r="AV464" i="1"/>
  <c r="AV161" i="1"/>
  <c r="AV216" i="1"/>
  <c r="AV345" i="1"/>
  <c r="AV341" i="1"/>
  <c r="AV438" i="1"/>
  <c r="AV84" i="1"/>
  <c r="AV354" i="1"/>
  <c r="AV55" i="1"/>
  <c r="AV223" i="1"/>
  <c r="AV248" i="1"/>
  <c r="AV452" i="1"/>
  <c r="AV211" i="1"/>
  <c r="AV448" i="1"/>
  <c r="AV466" i="1"/>
  <c r="AV441" i="1"/>
  <c r="AV91" i="1"/>
  <c r="AV391" i="1"/>
  <c r="AV450" i="1"/>
  <c r="AV508" i="1"/>
  <c r="AV137" i="1"/>
  <c r="AV238" i="1"/>
  <c r="AV230" i="1"/>
  <c r="AV279" i="1"/>
  <c r="AV333" i="1"/>
  <c r="AV384" i="1"/>
  <c r="AV351" i="1"/>
  <c r="AV524" i="1"/>
  <c r="AV340" i="1"/>
  <c r="AV83" i="1"/>
  <c r="AV90" i="1"/>
  <c r="AV339" i="1"/>
  <c r="AV509" i="1"/>
  <c r="AV366" i="1"/>
  <c r="AV228" i="1"/>
  <c r="AV449" i="1"/>
  <c r="AV427" i="1"/>
  <c r="AV67" i="1"/>
  <c r="AV311" i="1"/>
  <c r="AV540" i="1"/>
  <c r="AV445" i="1"/>
  <c r="AV165" i="1"/>
  <c r="AV113" i="1"/>
  <c r="AV285" i="1"/>
  <c r="AV80" i="1"/>
  <c r="AV175" i="1"/>
  <c r="AV306" i="1"/>
  <c r="AV258" i="1"/>
  <c r="AV334" i="1"/>
  <c r="AV402" i="1"/>
  <c r="AV395" i="1"/>
  <c r="AV347" i="1"/>
  <c r="AV124" i="1"/>
  <c r="AV166" i="1"/>
  <c r="AV240" i="1"/>
  <c r="AV147" i="1"/>
  <c r="AV295" i="1"/>
  <c r="AV396" i="1"/>
  <c r="AV518" i="1"/>
  <c r="AV444" i="1"/>
  <c r="AV130" i="1"/>
  <c r="AV156" i="1"/>
  <c r="AV163" i="1"/>
  <c r="AV386" i="1"/>
  <c r="AV408" i="1"/>
  <c r="AV153" i="1"/>
  <c r="AV299" i="1"/>
</calcChain>
</file>

<file path=xl/sharedStrings.xml><?xml version="1.0" encoding="utf-8"?>
<sst xmlns="http://schemas.openxmlformats.org/spreadsheetml/2006/main" count="1557" uniqueCount="202">
  <si>
    <t>Oxide Totals</t>
  </si>
  <si>
    <t>reference</t>
  </si>
  <si>
    <t>total</t>
  </si>
  <si>
    <t>cation proportions</t>
  </si>
  <si>
    <t>cation fractions</t>
  </si>
  <si>
    <t>ol</t>
  </si>
  <si>
    <t>ol+plg+aug</t>
  </si>
  <si>
    <t>ol+plg</t>
  </si>
  <si>
    <t>ol+px+plg</t>
  </si>
  <si>
    <t>ol+sp+plg</t>
  </si>
  <si>
    <t>ol+plg+cpx</t>
  </si>
  <si>
    <t>ol+plg+opx</t>
  </si>
  <si>
    <t>ol+plg+opx+cpx</t>
  </si>
  <si>
    <t>ol+sp</t>
  </si>
  <si>
    <t>ol+cpx+Ne+lc+sp</t>
  </si>
  <si>
    <t>ol+cpx+lc</t>
  </si>
  <si>
    <t>ol+lc+sp</t>
  </si>
  <si>
    <t>ol+lc</t>
  </si>
  <si>
    <t>ol+mel+sp</t>
  </si>
  <si>
    <t>ol+cpx+ne+lc</t>
  </si>
  <si>
    <t>ol+cpx+ne</t>
  </si>
  <si>
    <t>ol+cpx+mel</t>
  </si>
  <si>
    <t>ol+mel+cpx+lc</t>
  </si>
  <si>
    <t>ol+ne</t>
  </si>
  <si>
    <t>ol+sp+plg+cpx</t>
  </si>
  <si>
    <t>ol+plg+px</t>
  </si>
  <si>
    <t>ol+plg+sp</t>
  </si>
  <si>
    <t>ol+plg+sp+px</t>
  </si>
  <si>
    <t>ol+plg+px+sp</t>
  </si>
  <si>
    <t>ol+opx+sp</t>
  </si>
  <si>
    <t>ol+plg+pig</t>
  </si>
  <si>
    <t>ol+plg+pig+aug</t>
  </si>
  <si>
    <t>ol+plg+opx+sp</t>
  </si>
  <si>
    <t>ol+plg+pig+opx</t>
  </si>
  <si>
    <t>ol+opx+aug</t>
  </si>
  <si>
    <t>ol+sp+pig</t>
  </si>
  <si>
    <t>ol+sp+plg+pig</t>
  </si>
  <si>
    <t>ol+plg+ol</t>
  </si>
  <si>
    <t>ol+plg+aug+pig</t>
  </si>
  <si>
    <t>ol+cpx</t>
  </si>
  <si>
    <t>ol+cpx+plg</t>
  </si>
  <si>
    <t>ol+cpx+plg+mt</t>
  </si>
  <si>
    <t>ol+aug+plg+sp</t>
  </si>
  <si>
    <t>ol+pig+plg+sp</t>
  </si>
  <si>
    <t>ol+pig+sp</t>
  </si>
  <si>
    <t>ol+opx</t>
  </si>
  <si>
    <t>ol+aug</t>
  </si>
  <si>
    <t>ol+opx+plg</t>
  </si>
  <si>
    <t>ol+pi</t>
  </si>
  <si>
    <t>ol+pi+aug+plg</t>
  </si>
  <si>
    <t>ol+aug+plg</t>
  </si>
  <si>
    <t>ol+pi+plg+sp</t>
  </si>
  <si>
    <t>ol+pi+sp</t>
  </si>
  <si>
    <t>ol+aug+sp+plg</t>
  </si>
  <si>
    <t>ol+aug+sp</t>
  </si>
  <si>
    <t>ol+pi+sp+plg</t>
  </si>
  <si>
    <t>ol+plg+cpx+ox</t>
  </si>
  <si>
    <t>ol+pi+aug</t>
  </si>
  <si>
    <t>ol+plg+cpx+mt</t>
  </si>
  <si>
    <t>ol+plg+mt</t>
  </si>
  <si>
    <t>ol+pig</t>
  </si>
  <si>
    <t>ol+pig+aug</t>
  </si>
  <si>
    <t>ol+cpx+sp</t>
  </si>
  <si>
    <t>ol+lc+cpx</t>
  </si>
  <si>
    <t>ol+san+cpx</t>
  </si>
  <si>
    <t>ol+plg+lc</t>
  </si>
  <si>
    <t>ol+plg+lc+cpx</t>
  </si>
  <si>
    <t>ol+plg+cpx+sp</t>
  </si>
  <si>
    <t>ol+plg+ilm</t>
  </si>
  <si>
    <t>ol+plg+cpx+ilm</t>
  </si>
  <si>
    <t>ol+plg+cpx+pig</t>
  </si>
  <si>
    <t>ol+cpx+neph</t>
  </si>
  <si>
    <t>ol+plg+cpx+tmt</t>
  </si>
  <si>
    <t>ol+cpx+plg+sp</t>
  </si>
  <si>
    <t>ol?+cpx</t>
  </si>
  <si>
    <t>ol+plg+mt+il</t>
  </si>
  <si>
    <t>ol+plg+mt+ilm</t>
  </si>
  <si>
    <t>ol+plg+pig+ilm+mt</t>
  </si>
  <si>
    <t>ol+plg+ilm+sp</t>
  </si>
  <si>
    <t>ol+aug+sp+psb</t>
  </si>
  <si>
    <t>ol+aug+plg+psb</t>
  </si>
  <si>
    <t>ol+sp+cpx</t>
  </si>
  <si>
    <t>ol+cpx+plg+mt+tr</t>
  </si>
  <si>
    <t>ol+plg+cpx+mt+il</t>
  </si>
  <si>
    <t>plg+cpx</t>
  </si>
  <si>
    <t>plg+cpx+il</t>
  </si>
  <si>
    <t>ol+plg+cpx+il+mt</t>
  </si>
  <si>
    <t>ol+plg+cpx+il+mt+pig</t>
  </si>
  <si>
    <t>ol+plg+cpx+il</t>
  </si>
  <si>
    <t>Arndt 1977</t>
  </si>
  <si>
    <t>Baker &amp; Eggler 1987</t>
  </si>
  <si>
    <t>Baker et al 1994</t>
  </si>
  <si>
    <t>Barclay &amp; Carmichael 2004</t>
  </si>
  <si>
    <t>Bartels et al 1991</t>
  </si>
  <si>
    <t>Chen et al 1982</t>
  </si>
  <si>
    <t>Delano 1977</t>
  </si>
  <si>
    <t>Dunn &amp; Sen 1994</t>
  </si>
  <si>
    <t>Elkins et al 2003</t>
  </si>
  <si>
    <t>Fram &amp; Longhi 1992</t>
  </si>
  <si>
    <t>Gee &amp; Sack 1988</t>
  </si>
  <si>
    <t>Grove &amp; Beaty 1980</t>
  </si>
  <si>
    <t>Grove et al 1982</t>
  </si>
  <si>
    <t>Grove et al 2003</t>
  </si>
  <si>
    <t>Grove &amp; Juster 1989</t>
  </si>
  <si>
    <t>Jurewicz et al 1993</t>
  </si>
  <si>
    <t>Juster et al 1989</t>
  </si>
  <si>
    <t>Kennedy et al 1990</t>
  </si>
  <si>
    <t>Kinzler &amp; Grove 1985</t>
  </si>
  <si>
    <t>Longhi et al 1978</t>
  </si>
  <si>
    <t>Longh &amp; Pan 1988</t>
  </si>
  <si>
    <t>Mahood &amp; Baker 1986</t>
  </si>
  <si>
    <t>McCoy &amp; Lofgren 1999</t>
  </si>
  <si>
    <t>Medard &amp; Grove 2008</t>
  </si>
  <si>
    <t>Medard et al 2004</t>
  </si>
  <si>
    <t>Meen 1987</t>
  </si>
  <si>
    <t>Meen 1990</t>
  </si>
  <si>
    <t>Parman et al 1997</t>
  </si>
  <si>
    <t>Sack et al 1987</t>
  </si>
  <si>
    <t>Scoates et al 2006</t>
  </si>
  <si>
    <t>Stolper 1977</t>
  </si>
  <si>
    <t>Thy et al 1998</t>
  </si>
  <si>
    <t>Tormey et al CMP89</t>
  </si>
  <si>
    <t>Vander &amp; Longhi 1994</t>
  </si>
  <si>
    <t>Zhang et al 2018</t>
  </si>
  <si>
    <t>Matzen et al 2017</t>
  </si>
  <si>
    <t>Prissel et al 2016</t>
  </si>
  <si>
    <t>Stamper et al 2014</t>
  </si>
  <si>
    <t>Matzen et al 2011</t>
  </si>
  <si>
    <t>Barr et al 2009</t>
  </si>
  <si>
    <t>Herd et al 2009</t>
  </si>
  <si>
    <t>Veksler et al 2009</t>
  </si>
  <si>
    <t>Ishibashi &amp; Sato 2007</t>
  </si>
  <si>
    <t>Monders et al 2007</t>
  </si>
  <si>
    <t>Bender et al 1978</t>
  </si>
  <si>
    <t>Thy et al 2006</t>
  </si>
  <si>
    <t>Wang &amp; Gaetani 2008</t>
  </si>
  <si>
    <t>Matzen et al 2013</t>
  </si>
  <si>
    <t>basalt</t>
  </si>
  <si>
    <t>basaltic andesite</t>
  </si>
  <si>
    <t>andesite</t>
  </si>
  <si>
    <t>trachybasalt</t>
  </si>
  <si>
    <t>foidite</t>
  </si>
  <si>
    <t>ol+mel+cpx</t>
  </si>
  <si>
    <t>trachyandesite</t>
  </si>
  <si>
    <t>ol+opx+pig+aug</t>
  </si>
  <si>
    <t>phonotephrite</t>
  </si>
  <si>
    <t>picrobasalt</t>
  </si>
  <si>
    <t>basanite</t>
  </si>
  <si>
    <t>trachyte</t>
  </si>
  <si>
    <t>basaltic trachyandesite</t>
  </si>
  <si>
    <t>ol+plag+cpx+ilm</t>
  </si>
  <si>
    <t>ol+cpx+ilm</t>
  </si>
  <si>
    <t>ol+plg+pig+ilm</t>
  </si>
  <si>
    <t>ol+plg+aug+pig+ilm</t>
  </si>
  <si>
    <t>ol+plg+cpx+mt+il+pig</t>
  </si>
  <si>
    <t>Grove &amp; Bryan 1983</t>
  </si>
  <si>
    <t>Thy et al 1988</t>
  </si>
  <si>
    <t>Tormey et al1987</t>
  </si>
  <si>
    <t>Veksler et al 2007</t>
  </si>
  <si>
    <t>SiO2 wt%</t>
  </si>
  <si>
    <t>TiO2 wt%</t>
  </si>
  <si>
    <t>Al2O3 wt%</t>
  </si>
  <si>
    <t>FeO wt%</t>
  </si>
  <si>
    <t>MgO wt%</t>
  </si>
  <si>
    <t>CaO wt%</t>
  </si>
  <si>
    <t>Na2O wt%</t>
  </si>
  <si>
    <t>K2O wt%</t>
  </si>
  <si>
    <t>MnO wt%</t>
  </si>
  <si>
    <t>P2O5 wt%</t>
  </si>
  <si>
    <t>NiO wt%</t>
  </si>
  <si>
    <t>Cr2O3 wt%</t>
  </si>
  <si>
    <t>CoO wt%</t>
  </si>
  <si>
    <t>Teperature (°C)</t>
  </si>
  <si>
    <t>Pressure (GPa)</t>
  </si>
  <si>
    <t>mineralogical assemblage</t>
  </si>
  <si>
    <t xml:space="preserve">SiO2 </t>
  </si>
  <si>
    <t>TiO2</t>
  </si>
  <si>
    <t>AlO1.5</t>
  </si>
  <si>
    <t xml:space="preserve">FeO </t>
  </si>
  <si>
    <t xml:space="preserve">MgO </t>
  </si>
  <si>
    <t xml:space="preserve">CaO </t>
  </si>
  <si>
    <t>NaO0.5</t>
  </si>
  <si>
    <t>KO0.5</t>
  </si>
  <si>
    <t xml:space="preserve">MnO </t>
  </si>
  <si>
    <t>PO2.5</t>
  </si>
  <si>
    <t xml:space="preserve">NiO </t>
  </si>
  <si>
    <t xml:space="preserve">CrO1.5 </t>
  </si>
  <si>
    <t>CoO</t>
  </si>
  <si>
    <t>Grove et al 1992</t>
  </si>
  <si>
    <t>Longhi &amp; Pan 1988</t>
  </si>
  <si>
    <t>tephriphonolite</t>
  </si>
  <si>
    <t>phonolite</t>
  </si>
  <si>
    <t>Sack et al 1988</t>
  </si>
  <si>
    <t>Vander et al 1998</t>
  </si>
  <si>
    <t>rhyolite</t>
  </si>
  <si>
    <t>dacite</t>
  </si>
  <si>
    <t>rock type based on TAS diagram*</t>
  </si>
  <si>
    <t>*Le Maitre et al 2002, Igneous Rocks a classification and glossary of terms, 2nd edition Cambridge University Press</t>
  </si>
  <si>
    <t>Methodology to derive well-calibrated thermometers: a new glass-composition geothermometer for olivine-bearing glassy samples at one atmosphere</t>
  </si>
  <si>
    <t>Alessandro Fabbrizio, Václav Špillar</t>
  </si>
  <si>
    <t>Institute of Petrology and Structural Geology, Faculty of Science, Charles University, Albertov 6, 12843 Prague, Czech Republic</t>
  </si>
  <si>
    <t>Corresponding author: alessandro.fabbrizio@natur.cuni.cz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</si>
</sst>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2">
    <font>
      <sz val="12"/>
      <color theme="1"/>
      <name val="Calibri"/>
      <family val="2"/>
      <scheme val="minor"/>
    </font>
    <font>
      <sz val="12"/>
      <name val="Calibri"/>
    </font>
    <font>
      <sz val="8"/>
      <name val="Times New Roman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scheme val="minor"/>
    </font>
    <font>
      <sz val="24"/>
      <color theme="1"/>
      <name val="Calibri"/>
      <family val="2"/>
      <scheme val="minor"/>
    </font>
    <font>
      <sz val="24"/>
      <color theme="1"/>
      <name val="Times New Roman"/>
    </font>
    <font>
      <sz val="24"/>
      <color theme="1"/>
      <name val="PT Serif Bold"/>
    </font>
    <font>
      <sz val="18"/>
      <color theme="1"/>
      <name val="PT Serif"/>
    </font>
    <font>
      <sz val="14"/>
      <color theme="1"/>
      <name val="Calibri"/>
      <family val="2"/>
      <scheme val="minor"/>
    </font>
    <font>
      <sz val="14"/>
      <color theme="10"/>
      <name val="PT Sans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71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2" fontId="1" fillId="0" borderId="0" xfId="0" applyNumberFormat="1" applyFont="1" applyFill="1"/>
    <xf numFmtId="0" fontId="1" fillId="0" borderId="0" xfId="0" applyFont="1" applyFill="1"/>
    <xf numFmtId="164" fontId="1" fillId="0" borderId="0" xfId="0" applyNumberFormat="1" applyFont="1" applyFill="1"/>
    <xf numFmtId="1" fontId="1" fillId="0" borderId="0" xfId="0" applyNumberFormat="1" applyFont="1" applyFill="1"/>
    <xf numFmtId="165" fontId="1" fillId="0" borderId="0" xfId="0" applyNumberFormat="1" applyFont="1" applyFill="1"/>
    <xf numFmtId="0" fontId="1" fillId="0" borderId="0" xfId="0" applyFont="1" applyFill="1" applyAlignment="1">
      <alignment horizontal="right"/>
    </xf>
    <xf numFmtId="164" fontId="1" fillId="0" borderId="0" xfId="0" applyNumberFormat="1" applyFont="1" applyFill="1" applyAlignment="1">
      <alignment horizontal="right"/>
    </xf>
    <xf numFmtId="2" fontId="1" fillId="0" borderId="0" xfId="0" applyNumberFormat="1" applyFont="1" applyFill="1" applyAlignment="1">
      <alignment horizontal="right"/>
    </xf>
    <xf numFmtId="1" fontId="1" fillId="0" borderId="0" xfId="1" applyNumberFormat="1" applyFont="1" applyFill="1" applyBorder="1" applyAlignment="1">
      <alignment horizontal="right"/>
    </xf>
    <xf numFmtId="2" fontId="5" fillId="0" borderId="0" xfId="0" applyNumberFormat="1" applyFont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" fontId="1" fillId="0" borderId="0" xfId="0" applyNumberFormat="1" applyFont="1" applyFill="1" applyAlignment="1">
      <alignment horizontal="right"/>
    </xf>
    <xf numFmtId="2" fontId="5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9" fillId="0" borderId="0" xfId="0" applyFont="1" applyAlignment="1">
      <alignment vertical="center"/>
    </xf>
    <xf numFmtId="0" fontId="11" fillId="0" borderId="0" xfId="116" applyFont="1"/>
  </cellXfs>
  <cellStyles count="271">
    <cellStyle name="Collegamento ipertestuale" xfId="2" builtinId="8" hidden="1"/>
    <cellStyle name="Collegamento ipertestuale" xfId="4" builtinId="8" hidden="1"/>
    <cellStyle name="Collegamento ipertestuale" xfId="6" builtinId="8" hidden="1"/>
    <cellStyle name="Collegamento ipertestuale" xfId="8" builtinId="8" hidden="1"/>
    <cellStyle name="Collegamento ipertestuale" xfId="10" builtinId="8" hidden="1"/>
    <cellStyle name="Collegamento ipertestuale" xfId="12" builtinId="8" hidden="1"/>
    <cellStyle name="Collegamento ipertestuale" xfId="14" builtinId="8" hidden="1"/>
    <cellStyle name="Collegamento ipertestuale" xfId="16" builtinId="8" hidden="1"/>
    <cellStyle name="Collegamento ipertestuale" xfId="18" builtinId="8" hidden="1"/>
    <cellStyle name="Collegamento ipertestuale" xfId="20" builtinId="8" hidden="1"/>
    <cellStyle name="Collegamento ipertestuale" xfId="22" builtinId="8" hidden="1"/>
    <cellStyle name="Collegamento ipertestuale" xfId="24" builtinId="8" hidden="1"/>
    <cellStyle name="Collegamento ipertestuale" xfId="26" builtinId="8" hidden="1"/>
    <cellStyle name="Collegamento ipertestuale" xfId="28" builtinId="8" hidden="1"/>
    <cellStyle name="Collegamento ipertestuale" xfId="30" builtinId="8" hidden="1"/>
    <cellStyle name="Collegamento ipertestuale" xfId="32" builtinId="8" hidden="1"/>
    <cellStyle name="Collegamento ipertestuale" xfId="34" builtinId="8" hidden="1"/>
    <cellStyle name="Collegamento ipertestuale" xfId="36" builtinId="8" hidden="1"/>
    <cellStyle name="Collegamento ipertestuale" xfId="38" builtinId="8" hidden="1"/>
    <cellStyle name="Collegamento ipertestuale" xfId="40" builtinId="8" hidden="1"/>
    <cellStyle name="Collegamento ipertestuale" xfId="42" builtinId="8" hidden="1"/>
    <cellStyle name="Collegamento ipertestuale" xfId="44" builtinId="8" hidden="1"/>
    <cellStyle name="Collegamento ipertestuale" xfId="46" builtinId="8" hidden="1"/>
    <cellStyle name="Collegamento ipertestuale" xfId="48" builtinId="8" hidden="1"/>
    <cellStyle name="Collegamento ipertestuale" xfId="50" builtinId="8" hidden="1"/>
    <cellStyle name="Collegamento ipertestuale" xfId="52" builtinId="8" hidden="1"/>
    <cellStyle name="Collegamento ipertestuale" xfId="54" builtinId="8" hidden="1"/>
    <cellStyle name="Collegamento ipertestuale" xfId="56" builtinId="8" hidden="1"/>
    <cellStyle name="Collegamento ipertestuale" xfId="58" builtinId="8" hidden="1"/>
    <cellStyle name="Collegamento ipertestuale" xfId="60" builtinId="8" hidden="1"/>
    <cellStyle name="Collegamento ipertestuale" xfId="62" builtinId="8" hidden="1"/>
    <cellStyle name="Collegamento ipertestuale" xfId="64" builtinId="8" hidden="1"/>
    <cellStyle name="Collegamento ipertestuale" xfId="66" builtinId="8" hidden="1"/>
    <cellStyle name="Collegamento ipertestuale" xfId="68" builtinId="8" hidden="1"/>
    <cellStyle name="Collegamento ipertestuale" xfId="70" builtinId="8" hidden="1"/>
    <cellStyle name="Collegamento ipertestuale" xfId="72" builtinId="8" hidden="1"/>
    <cellStyle name="Collegamento ipertestuale" xfId="74" builtinId="8" hidden="1"/>
    <cellStyle name="Collegamento ipertestuale" xfId="76" builtinId="8" hidden="1"/>
    <cellStyle name="Collegamento ipertestuale" xfId="78" builtinId="8" hidden="1"/>
    <cellStyle name="Collegamento ipertestuale" xfId="80" builtinId="8" hidden="1"/>
    <cellStyle name="Collegamento ipertestuale" xfId="82" builtinId="8" hidden="1"/>
    <cellStyle name="Collegamento ipertestuale" xfId="84" builtinId="8" hidden="1"/>
    <cellStyle name="Collegamento ipertestuale" xfId="86" builtinId="8" hidden="1"/>
    <cellStyle name="Collegamento ipertestuale" xfId="88" builtinId="8" hidden="1"/>
    <cellStyle name="Collegamento ipertestuale" xfId="90" builtinId="8" hidden="1"/>
    <cellStyle name="Collegamento ipertestuale" xfId="92" builtinId="8" hidden="1"/>
    <cellStyle name="Collegamento ipertestuale" xfId="94" builtinId="8" hidden="1"/>
    <cellStyle name="Collegamento ipertestuale" xfId="96" builtinId="8" hidden="1"/>
    <cellStyle name="Collegamento ipertestuale" xfId="98" builtinId="8" hidden="1"/>
    <cellStyle name="Collegamento ipertestuale" xfId="100" builtinId="8" hidden="1"/>
    <cellStyle name="Collegamento ipertestuale" xfId="102" builtinId="8" hidden="1"/>
    <cellStyle name="Collegamento ipertestuale" xfId="104" builtinId="8" hidden="1"/>
    <cellStyle name="Collegamento ipertestuale" xfId="106" builtinId="8" hidden="1"/>
    <cellStyle name="Collegamento ipertestuale" xfId="108" builtinId="8" hidden="1"/>
    <cellStyle name="Collegamento ipertestuale" xfId="110" builtinId="8" hidden="1"/>
    <cellStyle name="Collegamento ipertestuale" xfId="112" builtinId="8" hidden="1"/>
    <cellStyle name="Collegamento ipertestuale" xfId="114" builtinId="8" hidden="1"/>
    <cellStyle name="Collegamento ipertestuale" xfId="116" builtinId="8"/>
    <cellStyle name="Collegamento ipertestuale visitato" xfId="3" builtinId="9" hidden="1"/>
    <cellStyle name="Collegamento ipertestuale visitato" xfId="5" builtinId="9" hidden="1"/>
    <cellStyle name="Collegamento ipertestuale visitato" xfId="7" builtinId="9" hidden="1"/>
    <cellStyle name="Collegamento ipertestuale visitato" xfId="9" builtinId="9" hidden="1"/>
    <cellStyle name="Collegamento ipertestuale visitato" xfId="11" builtinId="9" hidden="1"/>
    <cellStyle name="Collegamento ipertestuale visitato" xfId="13" builtinId="9" hidden="1"/>
    <cellStyle name="Collegamento ipertestuale visitato" xfId="15" builtinId="9" hidden="1"/>
    <cellStyle name="Collegamento ipertestuale visitato" xfId="17" builtinId="9" hidden="1"/>
    <cellStyle name="Collegamento ipertestuale visitato" xfId="19" builtinId="9" hidden="1"/>
    <cellStyle name="Collegamento ipertestuale visitato" xfId="21" builtinId="9" hidden="1"/>
    <cellStyle name="Collegamento ipertestuale visitato" xfId="23" builtinId="9" hidden="1"/>
    <cellStyle name="Collegamento ipertestuale visitato" xfId="25" builtinId="9" hidden="1"/>
    <cellStyle name="Collegamento ipertestuale visitato" xfId="27" builtinId="9" hidden="1"/>
    <cellStyle name="Collegamento ipertestuale visitato" xfId="29" builtinId="9" hidden="1"/>
    <cellStyle name="Collegamento ipertestuale visitato" xfId="31" builtinId="9" hidden="1"/>
    <cellStyle name="Collegamento ipertestuale visitato" xfId="33" builtinId="9" hidden="1"/>
    <cellStyle name="Collegamento ipertestuale visitato" xfId="35" builtinId="9" hidden="1"/>
    <cellStyle name="Collegamento ipertestuale visitato" xfId="37" builtinId="9" hidden="1"/>
    <cellStyle name="Collegamento ipertestuale visitato" xfId="39" builtinId="9" hidden="1"/>
    <cellStyle name="Collegamento ipertestuale visitato" xfId="41" builtinId="9" hidden="1"/>
    <cellStyle name="Collegamento ipertestuale visitato" xfId="43" builtinId="9" hidden="1"/>
    <cellStyle name="Collegamento ipertestuale visitato" xfId="45" builtinId="9" hidden="1"/>
    <cellStyle name="Collegamento ipertestuale visitato" xfId="47" builtinId="9" hidden="1"/>
    <cellStyle name="Collegamento ipertestuale visitato" xfId="49" builtinId="9" hidden="1"/>
    <cellStyle name="Collegamento ipertestuale visitato" xfId="51" builtinId="9" hidden="1"/>
    <cellStyle name="Collegamento ipertestuale visitato" xfId="53" builtinId="9" hidden="1"/>
    <cellStyle name="Collegamento ipertestuale visitato" xfId="55" builtinId="9" hidden="1"/>
    <cellStyle name="Collegamento ipertestuale visitato" xfId="57" builtinId="9" hidden="1"/>
    <cellStyle name="Collegamento ipertestuale visitato" xfId="59" builtinId="9" hidden="1"/>
    <cellStyle name="Collegamento ipertestuale visitato" xfId="61" builtinId="9" hidden="1"/>
    <cellStyle name="Collegamento ipertestuale visitato" xfId="63" builtinId="9" hidden="1"/>
    <cellStyle name="Collegamento ipertestuale visitato" xfId="65" builtinId="9" hidden="1"/>
    <cellStyle name="Collegamento ipertestuale visitato" xfId="67" builtinId="9" hidden="1"/>
    <cellStyle name="Collegamento ipertestuale visitato" xfId="69" builtinId="9" hidden="1"/>
    <cellStyle name="Collegamento ipertestuale visitato" xfId="71" builtinId="9" hidden="1"/>
    <cellStyle name="Collegamento ipertestuale visitato" xfId="73" builtinId="9" hidden="1"/>
    <cellStyle name="Collegamento ipertestuale visitato" xfId="75" builtinId="9" hidden="1"/>
    <cellStyle name="Collegamento ipertestuale visitato" xfId="77" builtinId="9" hidden="1"/>
    <cellStyle name="Collegamento ipertestuale visitato" xfId="79" builtinId="9" hidden="1"/>
    <cellStyle name="Collegamento ipertestuale visitato" xfId="81" builtinId="9" hidden="1"/>
    <cellStyle name="Collegamento ipertestuale visitato" xfId="83" builtinId="9" hidden="1"/>
    <cellStyle name="Collegamento ipertestuale visitato" xfId="85" builtinId="9" hidden="1"/>
    <cellStyle name="Collegamento ipertestuale visitato" xfId="87" builtinId="9" hidden="1"/>
    <cellStyle name="Collegamento ipertestuale visitato" xfId="89" builtinId="9" hidden="1"/>
    <cellStyle name="Collegamento ipertestuale visitato" xfId="91" builtinId="9" hidden="1"/>
    <cellStyle name="Collegamento ipertestuale visitato" xfId="93" builtinId="9" hidden="1"/>
    <cellStyle name="Collegamento ipertestuale visitato" xfId="95" builtinId="9" hidden="1"/>
    <cellStyle name="Collegamento ipertestuale visitato" xfId="97" builtinId="9" hidden="1"/>
    <cellStyle name="Collegamento ipertestuale visitato" xfId="99" builtinId="9" hidden="1"/>
    <cellStyle name="Collegamento ipertestuale visitato" xfId="101" builtinId="9" hidden="1"/>
    <cellStyle name="Collegamento ipertestuale visitato" xfId="103" builtinId="9" hidden="1"/>
    <cellStyle name="Collegamento ipertestuale visitato" xfId="105" builtinId="9" hidden="1"/>
    <cellStyle name="Collegamento ipertestuale visitato" xfId="107" builtinId="9" hidden="1"/>
    <cellStyle name="Collegamento ipertestuale visitato" xfId="109" builtinId="9" hidden="1"/>
    <cellStyle name="Collegamento ipertestuale visitato" xfId="111" builtinId="9" hidden="1"/>
    <cellStyle name="Collegamento ipertestuale visitato" xfId="113" builtinId="9" hidden="1"/>
    <cellStyle name="Collegamento ipertestuale visitato" xfId="115" builtinId="9" hidden="1"/>
    <cellStyle name="Collegamento ipertestuale visitato" xfId="117" builtinId="9" hidden="1"/>
    <cellStyle name="Collegamento ipertestuale visitato" xfId="118" builtinId="9" hidden="1"/>
    <cellStyle name="Collegamento ipertestuale visitato" xfId="119" builtinId="9" hidden="1"/>
    <cellStyle name="Collegamento ipertestuale visitato" xfId="120" builtinId="9" hidden="1"/>
    <cellStyle name="Collegamento ipertestuale visitato" xfId="121" builtinId="9" hidden="1"/>
    <cellStyle name="Collegamento ipertestuale visitato" xfId="122" builtinId="9" hidden="1"/>
    <cellStyle name="Collegamento ipertestuale visitato" xfId="123" builtinId="9" hidden="1"/>
    <cellStyle name="Collegamento ipertestuale visitato" xfId="124" builtinId="9" hidden="1"/>
    <cellStyle name="Collegamento ipertestuale visitato" xfId="125" builtinId="9" hidden="1"/>
    <cellStyle name="Collegamento ipertestuale visitato" xfId="126" builtinId="9" hidden="1"/>
    <cellStyle name="Collegamento ipertestuale visitato" xfId="127" builtinId="9" hidden="1"/>
    <cellStyle name="Collegamento ipertestuale visitato" xfId="128" builtinId="9" hidden="1"/>
    <cellStyle name="Collegamento ipertestuale visitato" xfId="129" builtinId="9" hidden="1"/>
    <cellStyle name="Collegamento ipertestuale visitato" xfId="130" builtinId="9" hidden="1"/>
    <cellStyle name="Collegamento ipertestuale visitato" xfId="131" builtinId="9" hidden="1"/>
    <cellStyle name="Collegamento ipertestuale visitato" xfId="132" builtinId="9" hidden="1"/>
    <cellStyle name="Collegamento ipertestuale visitato" xfId="133" builtinId="9" hidden="1"/>
    <cellStyle name="Collegamento ipertestuale visitato" xfId="134" builtinId="9" hidden="1"/>
    <cellStyle name="Collegamento ipertestuale visitato" xfId="135" builtinId="9" hidden="1"/>
    <cellStyle name="Collegamento ipertestuale visitato" xfId="136" builtinId="9" hidden="1"/>
    <cellStyle name="Collegamento ipertestuale visitato" xfId="137" builtinId="9" hidden="1"/>
    <cellStyle name="Collegamento ipertestuale visitato" xfId="138" builtinId="9" hidden="1"/>
    <cellStyle name="Collegamento ipertestuale visitato" xfId="139" builtinId="9" hidden="1"/>
    <cellStyle name="Collegamento ipertestuale visitato" xfId="140" builtinId="9" hidden="1"/>
    <cellStyle name="Collegamento ipertestuale visitato" xfId="141" builtinId="9" hidden="1"/>
    <cellStyle name="Collegamento ipertestuale visitato" xfId="142" builtinId="9" hidden="1"/>
    <cellStyle name="Collegamento ipertestuale visitato" xfId="143" builtinId="9" hidden="1"/>
    <cellStyle name="Collegamento ipertestuale visitato" xfId="144" builtinId="9" hidden="1"/>
    <cellStyle name="Collegamento ipertestuale visitato" xfId="145" builtinId="9" hidden="1"/>
    <cellStyle name="Collegamento ipertestuale visitato" xfId="146" builtinId="9" hidden="1"/>
    <cellStyle name="Collegamento ipertestuale visitato" xfId="147" builtinId="9" hidden="1"/>
    <cellStyle name="Collegamento ipertestuale visitato" xfId="148" builtinId="9" hidden="1"/>
    <cellStyle name="Collegamento ipertestuale visitato" xfId="149" builtinId="9" hidden="1"/>
    <cellStyle name="Collegamento ipertestuale visitato" xfId="150" builtinId="9" hidden="1"/>
    <cellStyle name="Collegamento ipertestuale visitato" xfId="151" builtinId="9" hidden="1"/>
    <cellStyle name="Collegamento ipertestuale visitato" xfId="152" builtinId="9" hidden="1"/>
    <cellStyle name="Collegamento ipertestuale visitato" xfId="153" builtinId="9" hidden="1"/>
    <cellStyle name="Collegamento ipertestuale visitato" xfId="154" builtinId="9" hidden="1"/>
    <cellStyle name="Collegamento ipertestuale visitato" xfId="155" builtinId="9" hidden="1"/>
    <cellStyle name="Collegamento ipertestuale visitato" xfId="156" builtinId="9" hidden="1"/>
    <cellStyle name="Collegamento ipertestuale visitato" xfId="157" builtinId="9" hidden="1"/>
    <cellStyle name="Collegamento ipertestuale visitato" xfId="158" builtinId="9" hidden="1"/>
    <cellStyle name="Collegamento ipertestuale visitato" xfId="159" builtinId="9" hidden="1"/>
    <cellStyle name="Collegamento ipertestuale visitato" xfId="160" builtinId="9" hidden="1"/>
    <cellStyle name="Collegamento ipertestuale visitato" xfId="161" builtinId="9" hidden="1"/>
    <cellStyle name="Collegamento ipertestuale visitato" xfId="162" builtinId="9" hidden="1"/>
    <cellStyle name="Collegamento ipertestuale visitato" xfId="163" builtinId="9" hidden="1"/>
    <cellStyle name="Collegamento ipertestuale visitato" xfId="164" builtinId="9" hidden="1"/>
    <cellStyle name="Collegamento ipertestuale visitato" xfId="165" builtinId="9" hidden="1"/>
    <cellStyle name="Collegamento ipertestuale visitato" xfId="166" builtinId="9" hidden="1"/>
    <cellStyle name="Collegamento ipertestuale visitato" xfId="167" builtinId="9" hidden="1"/>
    <cellStyle name="Collegamento ipertestuale visitato" xfId="168" builtinId="9" hidden="1"/>
    <cellStyle name="Collegamento ipertestuale visitato" xfId="169" builtinId="9" hidden="1"/>
    <cellStyle name="Collegamento ipertestuale visitato" xfId="170" builtinId="9" hidden="1"/>
    <cellStyle name="Collegamento ipertestuale visitato" xfId="171" builtinId="9" hidden="1"/>
    <cellStyle name="Collegamento ipertestuale visitato" xfId="172" builtinId="9" hidden="1"/>
    <cellStyle name="Collegamento ipertestuale visitato" xfId="173" builtinId="9" hidden="1"/>
    <cellStyle name="Collegamento ipertestuale visitato" xfId="174" builtinId="9" hidden="1"/>
    <cellStyle name="Collegamento ipertestuale visitato" xfId="175" builtinId="9" hidden="1"/>
    <cellStyle name="Collegamento ipertestuale visitato" xfId="176" builtinId="9" hidden="1"/>
    <cellStyle name="Collegamento ipertestuale visitato" xfId="177" builtinId="9" hidden="1"/>
    <cellStyle name="Collegamento ipertestuale visitato" xfId="178" builtinId="9" hidden="1"/>
    <cellStyle name="Collegamento ipertestuale visitato" xfId="179" builtinId="9" hidden="1"/>
    <cellStyle name="Collegamento ipertestuale visitato" xfId="180" builtinId="9" hidden="1"/>
    <cellStyle name="Collegamento ipertestuale visitato" xfId="181" builtinId="9" hidden="1"/>
    <cellStyle name="Collegamento ipertestuale visitato" xfId="182" builtinId="9" hidden="1"/>
    <cellStyle name="Collegamento ipertestuale visitato" xfId="183" builtinId="9" hidden="1"/>
    <cellStyle name="Collegamento ipertestuale visitato" xfId="184" builtinId="9" hidden="1"/>
    <cellStyle name="Collegamento ipertestuale visitato" xfId="185" builtinId="9" hidden="1"/>
    <cellStyle name="Collegamento ipertestuale visitato" xfId="186" builtinId="9" hidden="1"/>
    <cellStyle name="Collegamento ipertestuale visitato" xfId="187" builtinId="9" hidden="1"/>
    <cellStyle name="Collegamento ipertestuale visitato" xfId="188" builtinId="9" hidden="1"/>
    <cellStyle name="Collegamento ipertestuale visitato" xfId="189" builtinId="9" hidden="1"/>
    <cellStyle name="Collegamento ipertestuale visitato" xfId="190" builtinId="9" hidden="1"/>
    <cellStyle name="Collegamento ipertestuale visitato" xfId="191" builtinId="9" hidden="1"/>
    <cellStyle name="Collegamento ipertestuale visitato" xfId="192" builtinId="9" hidden="1"/>
    <cellStyle name="Collegamento ipertestuale visitato" xfId="193" builtinId="9" hidden="1"/>
    <cellStyle name="Collegamento ipertestuale visitato" xfId="194" builtinId="9" hidden="1"/>
    <cellStyle name="Collegamento ipertestuale visitato" xfId="195" builtinId="9" hidden="1"/>
    <cellStyle name="Collegamento ipertestuale visitato" xfId="196" builtinId="9" hidden="1"/>
    <cellStyle name="Collegamento ipertestuale visitato" xfId="197" builtinId="9" hidden="1"/>
    <cellStyle name="Collegamento ipertestuale visitato" xfId="198" builtinId="9" hidden="1"/>
    <cellStyle name="Collegamento ipertestuale visitato" xfId="199" builtinId="9" hidden="1"/>
    <cellStyle name="Collegamento ipertestuale visitato" xfId="200" builtinId="9" hidden="1"/>
    <cellStyle name="Collegamento ipertestuale visitato" xfId="201" builtinId="9" hidden="1"/>
    <cellStyle name="Collegamento ipertestuale visitato" xfId="202" builtinId="9" hidden="1"/>
    <cellStyle name="Collegamento ipertestuale visitato" xfId="203" builtinId="9" hidden="1"/>
    <cellStyle name="Collegamento ipertestuale visitato" xfId="204" builtinId="9" hidden="1"/>
    <cellStyle name="Collegamento ipertestuale visitato" xfId="205" builtinId="9" hidden="1"/>
    <cellStyle name="Collegamento ipertestuale visitato" xfId="206" builtinId="9" hidden="1"/>
    <cellStyle name="Collegamento ipertestuale visitato" xfId="207" builtinId="9" hidden="1"/>
    <cellStyle name="Collegamento ipertestuale visitato" xfId="208" builtinId="9" hidden="1"/>
    <cellStyle name="Collegamento ipertestuale visitato" xfId="209" builtinId="9" hidden="1"/>
    <cellStyle name="Collegamento ipertestuale visitato" xfId="210" builtinId="9" hidden="1"/>
    <cellStyle name="Collegamento ipertestuale visitato" xfId="211" builtinId="9" hidden="1"/>
    <cellStyle name="Collegamento ipertestuale visitato" xfId="212" builtinId="9" hidden="1"/>
    <cellStyle name="Collegamento ipertestuale visitato" xfId="213" builtinId="9" hidden="1"/>
    <cellStyle name="Collegamento ipertestuale visitato" xfId="214" builtinId="9" hidden="1"/>
    <cellStyle name="Collegamento ipertestuale visitato" xfId="215" builtinId="9" hidden="1"/>
    <cellStyle name="Collegamento ipertestuale visitato" xfId="216" builtinId="9" hidden="1"/>
    <cellStyle name="Collegamento ipertestuale visitato" xfId="217" builtinId="9" hidden="1"/>
    <cellStyle name="Collegamento ipertestuale visitato" xfId="218" builtinId="9" hidden="1"/>
    <cellStyle name="Collegamento ipertestuale visitato" xfId="219" builtinId="9" hidden="1"/>
    <cellStyle name="Collegamento ipertestuale visitato" xfId="220" builtinId="9" hidden="1"/>
    <cellStyle name="Collegamento ipertestuale visitato" xfId="221" builtinId="9" hidden="1"/>
    <cellStyle name="Collegamento ipertestuale visitato" xfId="222" builtinId="9" hidden="1"/>
    <cellStyle name="Collegamento ipertestuale visitato" xfId="223" builtinId="9" hidden="1"/>
    <cellStyle name="Collegamento ipertestuale visitato" xfId="224" builtinId="9" hidden="1"/>
    <cellStyle name="Collegamento ipertestuale visitato" xfId="225" builtinId="9" hidden="1"/>
    <cellStyle name="Collegamento ipertestuale visitato" xfId="226" builtinId="9" hidden="1"/>
    <cellStyle name="Collegamento ipertestuale visitato" xfId="227" builtinId="9" hidden="1"/>
    <cellStyle name="Collegamento ipertestuale visitato" xfId="228" builtinId="9" hidden="1"/>
    <cellStyle name="Collegamento ipertestuale visitato" xfId="229" builtinId="9" hidden="1"/>
    <cellStyle name="Collegamento ipertestuale visitato" xfId="230" builtinId="9" hidden="1"/>
    <cellStyle name="Collegamento ipertestuale visitato" xfId="231" builtinId="9" hidden="1"/>
    <cellStyle name="Collegamento ipertestuale visitato" xfId="232" builtinId="9" hidden="1"/>
    <cellStyle name="Collegamento ipertestuale visitato" xfId="233" builtinId="9" hidden="1"/>
    <cellStyle name="Collegamento ipertestuale visitato" xfId="234" builtinId="9" hidden="1"/>
    <cellStyle name="Collegamento ipertestuale visitato" xfId="235" builtinId="9" hidden="1"/>
    <cellStyle name="Collegamento ipertestuale visitato" xfId="236" builtinId="9" hidden="1"/>
    <cellStyle name="Collegamento ipertestuale visitato" xfId="237" builtinId="9" hidden="1"/>
    <cellStyle name="Collegamento ipertestuale visitato" xfId="238" builtinId="9" hidden="1"/>
    <cellStyle name="Collegamento ipertestuale visitato" xfId="239" builtinId="9" hidden="1"/>
    <cellStyle name="Collegamento ipertestuale visitato" xfId="240" builtinId="9" hidden="1"/>
    <cellStyle name="Collegamento ipertestuale visitato" xfId="241" builtinId="9" hidden="1"/>
    <cellStyle name="Collegamento ipertestuale visitato" xfId="242" builtinId="9" hidden="1"/>
    <cellStyle name="Collegamento ipertestuale visitato" xfId="243" builtinId="9" hidden="1"/>
    <cellStyle name="Collegamento ipertestuale visitato" xfId="244" builtinId="9" hidden="1"/>
    <cellStyle name="Collegamento ipertestuale visitato" xfId="245" builtinId="9" hidden="1"/>
    <cellStyle name="Collegamento ipertestuale visitato" xfId="246" builtinId="9" hidden="1"/>
    <cellStyle name="Collegamento ipertestuale visitato" xfId="247" builtinId="9" hidden="1"/>
    <cellStyle name="Collegamento ipertestuale visitato" xfId="248" builtinId="9" hidden="1"/>
    <cellStyle name="Collegamento ipertestuale visitato" xfId="249" builtinId="9" hidden="1"/>
    <cellStyle name="Collegamento ipertestuale visitato" xfId="250" builtinId="9" hidden="1"/>
    <cellStyle name="Collegamento ipertestuale visitato" xfId="251" builtinId="9" hidden="1"/>
    <cellStyle name="Collegamento ipertestuale visitato" xfId="252" builtinId="9" hidden="1"/>
    <cellStyle name="Collegamento ipertestuale visitato" xfId="253" builtinId="9" hidden="1"/>
    <cellStyle name="Collegamento ipertestuale visitato" xfId="254" builtinId="9" hidden="1"/>
    <cellStyle name="Collegamento ipertestuale visitato" xfId="255" builtinId="9" hidden="1"/>
    <cellStyle name="Collegamento ipertestuale visitato" xfId="256" builtinId="9" hidden="1"/>
    <cellStyle name="Collegamento ipertestuale visitato" xfId="257" builtinId="9" hidden="1"/>
    <cellStyle name="Collegamento ipertestuale visitato" xfId="258" builtinId="9" hidden="1"/>
    <cellStyle name="Collegamento ipertestuale visitato" xfId="259" builtinId="9" hidden="1"/>
    <cellStyle name="Collegamento ipertestuale visitato" xfId="260" builtinId="9" hidden="1"/>
    <cellStyle name="Collegamento ipertestuale visitato" xfId="261" builtinId="9" hidden="1"/>
    <cellStyle name="Collegamento ipertestuale visitato" xfId="262" builtinId="9" hidden="1"/>
    <cellStyle name="Collegamento ipertestuale visitato" xfId="263" builtinId="9" hidden="1"/>
    <cellStyle name="Collegamento ipertestuale visitato" xfId="264" builtinId="9" hidden="1"/>
    <cellStyle name="Collegamento ipertestuale visitato" xfId="265" builtinId="9" hidden="1"/>
    <cellStyle name="Collegamento ipertestuale visitato" xfId="266" builtinId="9" hidden="1"/>
    <cellStyle name="Collegamento ipertestuale visitato" xfId="267" builtinId="9" hidden="1"/>
    <cellStyle name="Collegamento ipertestuale visitato" xfId="268" builtinId="9" hidden="1"/>
    <cellStyle name="Collegamento ipertestuale visitato" xfId="269" builtinId="9" hidden="1"/>
    <cellStyle name="Collegamento ipertestuale visitato" xfId="270" builtinId="9" hidden="1"/>
    <cellStyle name="Normal_Experimental" xfId="1" xr:uid="{00000000-0005-0000-0000-00000E010000}"/>
    <cellStyle name="Normale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lessandro.fabbrizio@natur.cuni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L12"/>
  <sheetViews>
    <sheetView tabSelected="1" workbookViewId="0">
      <selection activeCell="B12" sqref="B12"/>
    </sheetView>
  </sheetViews>
  <sheetFormatPr baseColWidth="10" defaultRowHeight="16"/>
  <sheetData>
    <row r="6" spans="2:12" ht="32">
      <c r="B6" s="21" t="s">
        <v>198</v>
      </c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2:12" ht="31"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2:12" ht="31">
      <c r="B8" s="23" t="s">
        <v>199</v>
      </c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2:12" ht="31">
      <c r="B9" s="22" t="s">
        <v>200</v>
      </c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2:12" ht="31">
      <c r="B10" s="20"/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2:12" ht="31">
      <c r="B11" s="20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2:12" ht="19">
      <c r="B12" s="24" t="s">
        <v>201</v>
      </c>
    </row>
  </sheetData>
  <hyperlinks>
    <hyperlink ref="B12" r:id="rId1" display="Corresponding author: alessandro.fabbrizio@natur.cuni.cz, +420221951525" xr:uid="{00000000-0004-0000-0000-000000000000}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Y547"/>
  <sheetViews>
    <sheetView workbookViewId="0">
      <selection activeCell="S60" sqref="S60"/>
    </sheetView>
  </sheetViews>
  <sheetFormatPr baseColWidth="10" defaultRowHeight="16"/>
  <cols>
    <col min="1" max="14" width="11" style="2" bestFit="1" customWidth="1"/>
    <col min="15" max="15" width="13.1640625" style="2" customWidth="1"/>
    <col min="16" max="16" width="12.6640625" style="2" customWidth="1"/>
    <col min="17" max="17" width="23.83203125" style="2" customWidth="1"/>
    <col min="18" max="18" width="25.5" style="2" customWidth="1"/>
    <col min="19" max="19" width="27.83203125" style="2" customWidth="1"/>
    <col min="20" max="33" width="11" style="2" bestFit="1" customWidth="1"/>
    <col min="34" max="34" width="11" style="2" customWidth="1"/>
    <col min="35" max="48" width="11" style="2" bestFit="1" customWidth="1"/>
    <col min="49" max="49" width="10.83203125" style="2"/>
    <col min="65" max="65" width="27.83203125" customWidth="1"/>
    <col min="69" max="16384" width="10.83203125" style="2"/>
  </cols>
  <sheetData>
    <row r="1" spans="1:48">
      <c r="A1" s="2" t="s">
        <v>159</v>
      </c>
      <c r="B1" s="2" t="s">
        <v>160</v>
      </c>
      <c r="C1" s="2" t="s">
        <v>161</v>
      </c>
      <c r="D1" s="2" t="s">
        <v>162</v>
      </c>
      <c r="E1" s="2" t="s">
        <v>163</v>
      </c>
      <c r="F1" s="2" t="s">
        <v>164</v>
      </c>
      <c r="G1" s="2" t="s">
        <v>165</v>
      </c>
      <c r="H1" s="2" t="s">
        <v>166</v>
      </c>
      <c r="I1" s="2" t="s">
        <v>167</v>
      </c>
      <c r="J1" s="2" t="s">
        <v>168</v>
      </c>
      <c r="K1" s="2" t="s">
        <v>169</v>
      </c>
      <c r="L1" s="2" t="s">
        <v>170</v>
      </c>
      <c r="M1" s="2" t="s">
        <v>171</v>
      </c>
      <c r="N1" s="2" t="s">
        <v>0</v>
      </c>
      <c r="O1" s="2" t="s">
        <v>172</v>
      </c>
      <c r="P1" s="2" t="s">
        <v>173</v>
      </c>
      <c r="Q1" s="2" t="s">
        <v>174</v>
      </c>
      <c r="R1" s="2" t="s">
        <v>1</v>
      </c>
      <c r="S1" s="2" t="s">
        <v>196</v>
      </c>
      <c r="T1" s="2" t="s">
        <v>3</v>
      </c>
      <c r="AI1" s="2" t="s">
        <v>4</v>
      </c>
    </row>
    <row r="2" spans="1:48">
      <c r="T2" s="2" t="s">
        <v>175</v>
      </c>
      <c r="U2" s="2" t="s">
        <v>176</v>
      </c>
      <c r="V2" s="2" t="s">
        <v>177</v>
      </c>
      <c r="W2" s="2" t="s">
        <v>178</v>
      </c>
      <c r="X2" s="2" t="s">
        <v>179</v>
      </c>
      <c r="Y2" s="2" t="s">
        <v>180</v>
      </c>
      <c r="Z2" s="2" t="s">
        <v>181</v>
      </c>
      <c r="AA2" s="2" t="s">
        <v>182</v>
      </c>
      <c r="AB2" s="2" t="s">
        <v>183</v>
      </c>
      <c r="AC2" s="2" t="s">
        <v>184</v>
      </c>
      <c r="AD2" s="2" t="s">
        <v>185</v>
      </c>
      <c r="AE2" s="2" t="s">
        <v>186</v>
      </c>
      <c r="AF2" s="2" t="s">
        <v>187</v>
      </c>
      <c r="AG2" s="2" t="s">
        <v>2</v>
      </c>
      <c r="AI2" s="2" t="s">
        <v>175</v>
      </c>
      <c r="AJ2" s="2" t="s">
        <v>176</v>
      </c>
      <c r="AK2" s="2" t="s">
        <v>177</v>
      </c>
      <c r="AL2" s="2" t="s">
        <v>178</v>
      </c>
      <c r="AM2" s="2" t="s">
        <v>179</v>
      </c>
      <c r="AN2" s="2" t="s">
        <v>180</v>
      </c>
      <c r="AO2" s="2" t="s">
        <v>181</v>
      </c>
      <c r="AP2" s="2" t="s">
        <v>182</v>
      </c>
      <c r="AQ2" s="2" t="s">
        <v>183</v>
      </c>
      <c r="AR2" s="2" t="s">
        <v>184</v>
      </c>
      <c r="AS2" s="2" t="s">
        <v>185</v>
      </c>
      <c r="AT2" s="2" t="s">
        <v>186</v>
      </c>
      <c r="AU2" s="2" t="s">
        <v>187</v>
      </c>
      <c r="AV2" s="2" t="s">
        <v>2</v>
      </c>
    </row>
    <row r="3" spans="1:48">
      <c r="A3" s="2">
        <v>49.6</v>
      </c>
      <c r="B3" s="1">
        <v>0.61</v>
      </c>
      <c r="C3" s="1">
        <v>12</v>
      </c>
      <c r="D3" s="1">
        <v>12.2</v>
      </c>
      <c r="E3" s="1">
        <v>12.6</v>
      </c>
      <c r="F3" s="1">
        <v>11.8</v>
      </c>
      <c r="G3" s="1">
        <v>0.44</v>
      </c>
      <c r="H3" s="1">
        <v>0</v>
      </c>
      <c r="I3" s="1">
        <v>0.3</v>
      </c>
      <c r="J3" s="1"/>
      <c r="K3" s="1">
        <v>0.02</v>
      </c>
      <c r="L3" s="1">
        <v>0.23</v>
      </c>
      <c r="M3" s="1"/>
      <c r="N3" s="3">
        <f>SUM(A3:L3)</f>
        <v>99.799999999999983</v>
      </c>
      <c r="O3" s="2">
        <v>1275</v>
      </c>
      <c r="P3" s="2">
        <v>1E-4</v>
      </c>
      <c r="Q3" s="2" t="s">
        <v>5</v>
      </c>
      <c r="R3" s="2" t="s">
        <v>89</v>
      </c>
      <c r="S3" s="2" t="s">
        <v>137</v>
      </c>
      <c r="T3" s="5">
        <f>A3/60.08</f>
        <v>0.82556591211717711</v>
      </c>
      <c r="U3" s="5">
        <f t="shared" ref="U3:U20" si="0">B3/79.9</f>
        <v>7.6345431789737166E-3</v>
      </c>
      <c r="V3" s="5">
        <f t="shared" ref="V3:V20" si="1">C3/50.98</f>
        <v>0.23538642604943116</v>
      </c>
      <c r="W3" s="5">
        <f t="shared" ref="W3:W20" si="2">D3/71.85</f>
        <v>0.16979819067501739</v>
      </c>
      <c r="X3" s="5">
        <f t="shared" ref="X3:X20" si="3">E3/40.3</f>
        <v>0.31265508684863524</v>
      </c>
      <c r="Y3" s="5">
        <f t="shared" ref="Y3:Y20" si="4">F3/56.08</f>
        <v>0.21041369472182597</v>
      </c>
      <c r="Z3" s="5">
        <f t="shared" ref="Z3:Z20" si="5">G3/30.99</f>
        <v>1.4198128428525332E-2</v>
      </c>
      <c r="AA3" s="5">
        <f t="shared" ref="AA3:AA20" si="6">H3/47.1</f>
        <v>0</v>
      </c>
      <c r="AB3" s="5">
        <f t="shared" ref="AB3:AB20" si="7">I3/70.94</f>
        <v>4.22892585283338E-3</v>
      </c>
      <c r="AC3" s="5">
        <f t="shared" ref="AC3:AC20" si="8">J3/70.9725</f>
        <v>0</v>
      </c>
      <c r="AD3" s="5">
        <f t="shared" ref="AD3:AD20" si="9">K3/74.71</f>
        <v>2.6770178021683847E-4</v>
      </c>
      <c r="AE3" s="5">
        <f t="shared" ref="AE3:AE20" si="10">L3/75.995</f>
        <v>3.0265149022962036E-3</v>
      </c>
      <c r="AF3" s="5">
        <f t="shared" ref="AF3:AF20" si="11">M3/74.93</f>
        <v>0</v>
      </c>
      <c r="AG3" s="1">
        <f>SUM(T3:AF3)</f>
        <v>1.7831751245549325</v>
      </c>
      <c r="AH3" s="1"/>
      <c r="AI3" s="5">
        <f>T3/AG3</f>
        <v>0.46297522926876422</v>
      </c>
      <c r="AJ3" s="5">
        <f t="shared" ref="AJ3:AJ81" si="12">U3/AG3</f>
        <v>4.2814320780070565E-3</v>
      </c>
      <c r="AK3" s="5">
        <f t="shared" ref="AK3:AK81" si="13">V3/AG3</f>
        <v>0.13200409920937065</v>
      </c>
      <c r="AL3" s="5">
        <f t="shared" ref="AL3:AL81" si="14">W3/AG3</f>
        <v>9.5222386369593265E-2</v>
      </c>
      <c r="AM3" s="5">
        <f t="shared" ref="AM3:AM81" si="15">X3/AG3</f>
        <v>0.17533616443122582</v>
      </c>
      <c r="AN3" s="5">
        <f t="shared" ref="AN3:AN81" si="16">Y3/AG3</f>
        <v>0.11799945604015966</v>
      </c>
      <c r="AO3" s="5">
        <f t="shared" ref="AO3:AO81" si="17">Z3/AG3</f>
        <v>7.9622737178262747E-3</v>
      </c>
      <c r="AP3" s="5">
        <f t="shared" ref="AP3:AP81" si="18">AA3/AG3</f>
        <v>0</v>
      </c>
      <c r="AQ3" s="5">
        <f t="shared" ref="AQ3:AQ81" si="19">AB3/AG3</f>
        <v>2.3715706856828707E-3</v>
      </c>
      <c r="AR3" s="5">
        <f t="shared" ref="AR3:AR81" si="20">AC3/AG3</f>
        <v>0</v>
      </c>
      <c r="AS3" s="5">
        <f t="shared" ref="AS3:AS81" si="21">AD3/AG3</f>
        <v>1.5012646628505144E-4</v>
      </c>
      <c r="AT3" s="5">
        <f t="shared" ref="AT3:AT81" si="22">AE3/AG3</f>
        <v>1.6972617330850213E-3</v>
      </c>
      <c r="AU3" s="5">
        <f t="shared" ref="AU3:AU81" si="23">AF3/AG3</f>
        <v>0</v>
      </c>
      <c r="AV3" s="1">
        <f t="shared" ref="AV3:AV70" si="24">SUM(AI3:AU3)</f>
        <v>0.99999999999999989</v>
      </c>
    </row>
    <row r="4" spans="1:48">
      <c r="A4" s="2">
        <v>50</v>
      </c>
      <c r="B4" s="1">
        <v>0.67</v>
      </c>
      <c r="C4" s="1">
        <v>13.2</v>
      </c>
      <c r="D4" s="1">
        <v>11.5</v>
      </c>
      <c r="E4" s="1">
        <v>10.1</v>
      </c>
      <c r="F4" s="1">
        <v>13.5</v>
      </c>
      <c r="G4" s="1">
        <v>0.71</v>
      </c>
      <c r="H4" s="1">
        <v>0</v>
      </c>
      <c r="I4" s="1">
        <v>0.15</v>
      </c>
      <c r="J4" s="1"/>
      <c r="K4" s="1">
        <v>0.02</v>
      </c>
      <c r="L4" s="1">
        <v>0.12</v>
      </c>
      <c r="M4" s="1"/>
      <c r="N4" s="3">
        <f t="shared" ref="N4:N8" si="25">SUM(A4:L4)</f>
        <v>99.97</v>
      </c>
      <c r="O4" s="2">
        <v>1225</v>
      </c>
      <c r="P4" s="2">
        <v>1E-4</v>
      </c>
      <c r="Q4" s="2" t="s">
        <v>5</v>
      </c>
      <c r="S4" s="2" t="s">
        <v>137</v>
      </c>
      <c r="T4" s="5">
        <f t="shared" ref="T4:T20" si="26">A4/60.08</f>
        <v>0.83222370173102533</v>
      </c>
      <c r="U4" s="5">
        <f t="shared" si="0"/>
        <v>8.3854818523153938E-3</v>
      </c>
      <c r="V4" s="5">
        <f t="shared" si="1"/>
        <v>0.25892506865437426</v>
      </c>
      <c r="W4" s="5">
        <f t="shared" si="2"/>
        <v>0.16005567153792624</v>
      </c>
      <c r="X4" s="5">
        <f t="shared" si="3"/>
        <v>0.25062034739454098</v>
      </c>
      <c r="Y4" s="5">
        <f t="shared" si="4"/>
        <v>0.24072753209700429</v>
      </c>
      <c r="Z4" s="5">
        <f t="shared" si="5"/>
        <v>2.2910616327847692E-2</v>
      </c>
      <c r="AA4" s="5">
        <f t="shared" si="6"/>
        <v>0</v>
      </c>
      <c r="AB4" s="5">
        <f t="shared" si="7"/>
        <v>2.11446292641669E-3</v>
      </c>
      <c r="AC4" s="5">
        <f t="shared" si="8"/>
        <v>0</v>
      </c>
      <c r="AD4" s="5">
        <f t="shared" si="9"/>
        <v>2.6770178021683847E-4</v>
      </c>
      <c r="AE4" s="5">
        <f t="shared" si="10"/>
        <v>1.5790512533719323E-3</v>
      </c>
      <c r="AF4" s="5">
        <f t="shared" si="11"/>
        <v>0</v>
      </c>
      <c r="AG4" s="1">
        <f t="shared" ref="AG4:AG62" si="27">SUM(T4:AF4)</f>
        <v>1.7778096355550397</v>
      </c>
      <c r="AH4" s="1"/>
      <c r="AI4" s="5">
        <f t="shared" ref="AI4:AI81" si="28">T4/AG4</f>
        <v>0.468117443559249</v>
      </c>
      <c r="AJ4" s="5">
        <f t="shared" si="12"/>
        <v>4.7167490177863793E-3</v>
      </c>
      <c r="AK4" s="5">
        <f t="shared" si="13"/>
        <v>0.14564274120020548</v>
      </c>
      <c r="AL4" s="5">
        <f t="shared" si="14"/>
        <v>9.002970190785145E-2</v>
      </c>
      <c r="AM4" s="5">
        <f t="shared" si="15"/>
        <v>0.14097141920163811</v>
      </c>
      <c r="AN4" s="5">
        <f t="shared" si="16"/>
        <v>0.13540681031456336</v>
      </c>
      <c r="AO4" s="5">
        <f t="shared" si="17"/>
        <v>1.2886990749543834E-2</v>
      </c>
      <c r="AP4" s="5">
        <f t="shared" si="18"/>
        <v>0</v>
      </c>
      <c r="AQ4" s="5">
        <f t="shared" si="19"/>
        <v>1.1893640827053712E-3</v>
      </c>
      <c r="AR4" s="5">
        <f t="shared" si="20"/>
        <v>0</v>
      </c>
      <c r="AS4" s="5">
        <f t="shared" si="21"/>
        <v>1.5057955298642582E-4</v>
      </c>
      <c r="AT4" s="5">
        <f t="shared" si="22"/>
        <v>8.8820041347056032E-4</v>
      </c>
      <c r="AU4" s="5">
        <f t="shared" si="23"/>
        <v>0</v>
      </c>
      <c r="AV4" s="1">
        <f t="shared" si="24"/>
        <v>1</v>
      </c>
    </row>
    <row r="5" spans="1:48">
      <c r="A5" s="2">
        <v>51.4</v>
      </c>
      <c r="B5" s="1">
        <v>2.12</v>
      </c>
      <c r="C5" s="1">
        <v>13</v>
      </c>
      <c r="D5" s="1">
        <v>13.5</v>
      </c>
      <c r="E5" s="1">
        <v>4.55</v>
      </c>
      <c r="F5" s="1">
        <v>9.5</v>
      </c>
      <c r="G5" s="1">
        <v>2.65</v>
      </c>
      <c r="H5" s="1">
        <v>1.23</v>
      </c>
      <c r="I5" s="1">
        <v>0.39</v>
      </c>
      <c r="J5" s="1">
        <v>0.35</v>
      </c>
      <c r="K5" s="1"/>
      <c r="L5" s="1"/>
      <c r="M5" s="1"/>
      <c r="N5" s="3">
        <f t="shared" si="25"/>
        <v>98.69</v>
      </c>
      <c r="O5" s="2">
        <v>1122</v>
      </c>
      <c r="P5" s="2">
        <v>1E-4</v>
      </c>
      <c r="Q5" s="2" t="s">
        <v>6</v>
      </c>
      <c r="R5" s="2" t="s">
        <v>90</v>
      </c>
      <c r="S5" s="2" t="s">
        <v>138</v>
      </c>
      <c r="T5" s="5">
        <f t="shared" si="26"/>
        <v>0.85552596537949399</v>
      </c>
      <c r="U5" s="5">
        <f t="shared" si="0"/>
        <v>2.6533166458072591E-2</v>
      </c>
      <c r="V5" s="5">
        <f t="shared" si="1"/>
        <v>0.25500196155355043</v>
      </c>
      <c r="W5" s="5">
        <f t="shared" si="2"/>
        <v>0.18789144050104387</v>
      </c>
      <c r="X5" s="5">
        <f t="shared" si="3"/>
        <v>0.11290322580645161</v>
      </c>
      <c r="Y5" s="5">
        <f t="shared" si="4"/>
        <v>0.16940085592011414</v>
      </c>
      <c r="Z5" s="5">
        <f t="shared" si="5"/>
        <v>8.5511455308163925E-2</v>
      </c>
      <c r="AA5" s="5">
        <f t="shared" si="6"/>
        <v>2.611464968152866E-2</v>
      </c>
      <c r="AB5" s="5">
        <f t="shared" si="7"/>
        <v>5.4976036086833947E-3</v>
      </c>
      <c r="AC5" s="5">
        <f t="shared" si="8"/>
        <v>4.931487547993941E-3</v>
      </c>
      <c r="AD5" s="5">
        <f t="shared" si="9"/>
        <v>0</v>
      </c>
      <c r="AE5" s="5">
        <f t="shared" si="10"/>
        <v>0</v>
      </c>
      <c r="AF5" s="5">
        <f t="shared" si="11"/>
        <v>0</v>
      </c>
      <c r="AG5" s="1">
        <f t="shared" si="27"/>
        <v>1.7293118117650965</v>
      </c>
      <c r="AH5" s="1"/>
      <c r="AI5" s="5">
        <f t="shared" si="28"/>
        <v>0.49472047756746923</v>
      </c>
      <c r="AJ5" s="5">
        <f t="shared" si="12"/>
        <v>1.5343193909599434E-2</v>
      </c>
      <c r="AK5" s="5">
        <f t="shared" si="13"/>
        <v>0.14745863633075618</v>
      </c>
      <c r="AL5" s="5">
        <f t="shared" si="14"/>
        <v>0.10865099007752939</v>
      </c>
      <c r="AM5" s="5">
        <f t="shared" si="15"/>
        <v>6.5287951564508243E-2</v>
      </c>
      <c r="AN5" s="5">
        <f t="shared" si="16"/>
        <v>9.7958537475788046E-2</v>
      </c>
      <c r="AO5" s="5">
        <f t="shared" si="17"/>
        <v>4.94482572352773E-2</v>
      </c>
      <c r="AP5" s="5">
        <f t="shared" si="18"/>
        <v>1.5101180425566872E-2</v>
      </c>
      <c r="AQ5" s="5">
        <f t="shared" si="19"/>
        <v>3.1790701776749151E-3</v>
      </c>
      <c r="AR5" s="5">
        <f t="shared" si="20"/>
        <v>2.851705235830435E-3</v>
      </c>
      <c r="AS5" s="5">
        <f t="shared" si="21"/>
        <v>0</v>
      </c>
      <c r="AT5" s="5">
        <f t="shared" si="22"/>
        <v>0</v>
      </c>
      <c r="AU5" s="5">
        <f t="shared" si="23"/>
        <v>0</v>
      </c>
      <c r="AV5" s="1">
        <f t="shared" si="24"/>
        <v>1.0000000000000002</v>
      </c>
    </row>
    <row r="6" spans="1:48">
      <c r="A6" s="2">
        <v>52.3</v>
      </c>
      <c r="B6" s="1">
        <v>3.27</v>
      </c>
      <c r="C6" s="1">
        <v>12.3</v>
      </c>
      <c r="D6" s="1">
        <v>13.7</v>
      </c>
      <c r="E6" s="1">
        <v>3.83</v>
      </c>
      <c r="F6" s="1">
        <v>8.61</v>
      </c>
      <c r="G6" s="1">
        <v>2.15</v>
      </c>
      <c r="H6" s="1">
        <v>1.46</v>
      </c>
      <c r="I6" s="1">
        <v>0.34</v>
      </c>
      <c r="J6" s="1">
        <v>0.46</v>
      </c>
      <c r="K6" s="1"/>
      <c r="L6" s="1"/>
      <c r="M6" s="1"/>
      <c r="N6" s="3">
        <f t="shared" si="25"/>
        <v>98.42</v>
      </c>
      <c r="O6" s="2">
        <v>1100</v>
      </c>
      <c r="P6" s="2">
        <v>1E-4</v>
      </c>
      <c r="Q6" s="2" t="s">
        <v>6</v>
      </c>
      <c r="S6" s="2" t="s">
        <v>138</v>
      </c>
      <c r="T6" s="5">
        <f t="shared" si="26"/>
        <v>0.87050599201065249</v>
      </c>
      <c r="U6" s="5">
        <f t="shared" si="0"/>
        <v>4.09261576971214E-2</v>
      </c>
      <c r="V6" s="5">
        <f t="shared" si="1"/>
        <v>0.24127108670066696</v>
      </c>
      <c r="W6" s="5">
        <f t="shared" si="2"/>
        <v>0.1906750173973556</v>
      </c>
      <c r="X6" s="5">
        <f t="shared" si="3"/>
        <v>9.5037220843672471E-2</v>
      </c>
      <c r="Y6" s="5">
        <f t="shared" si="4"/>
        <v>0.15353067047075605</v>
      </c>
      <c r="Z6" s="5">
        <f t="shared" si="5"/>
        <v>6.9377218457566961E-2</v>
      </c>
      <c r="AA6" s="5">
        <f t="shared" si="6"/>
        <v>3.0997876857749466E-2</v>
      </c>
      <c r="AB6" s="5">
        <f t="shared" si="7"/>
        <v>4.7927826332111647E-3</v>
      </c>
      <c r="AC6" s="5">
        <f t="shared" si="8"/>
        <v>6.4813836345063236E-3</v>
      </c>
      <c r="AD6" s="5">
        <f t="shared" si="9"/>
        <v>0</v>
      </c>
      <c r="AE6" s="5">
        <f t="shared" si="10"/>
        <v>0</v>
      </c>
      <c r="AF6" s="5">
        <f t="shared" si="11"/>
        <v>0</v>
      </c>
      <c r="AG6" s="1">
        <f t="shared" si="27"/>
        <v>1.7035954067032588</v>
      </c>
      <c r="AH6" s="1"/>
      <c r="AI6" s="5">
        <f t="shared" si="28"/>
        <v>0.51098165009450613</v>
      </c>
      <c r="AJ6" s="5">
        <f t="shared" si="12"/>
        <v>2.4023402232763905E-2</v>
      </c>
      <c r="AK6" s="5">
        <f t="shared" si="13"/>
        <v>0.14162464030562677</v>
      </c>
      <c r="AL6" s="5">
        <f t="shared" si="14"/>
        <v>0.11192505958110298</v>
      </c>
      <c r="AM6" s="5">
        <f t="shared" si="15"/>
        <v>5.5786262671126435E-2</v>
      </c>
      <c r="AN6" s="5">
        <f t="shared" si="16"/>
        <v>9.0121556953398643E-2</v>
      </c>
      <c r="AO6" s="5">
        <f t="shared" si="17"/>
        <v>4.072399948050074E-2</v>
      </c>
      <c r="AP6" s="5">
        <f t="shared" si="18"/>
        <v>1.8195562594134674E-2</v>
      </c>
      <c r="AQ6" s="5">
        <f t="shared" si="19"/>
        <v>2.8133338551821988E-3</v>
      </c>
      <c r="AR6" s="5">
        <f t="shared" si="20"/>
        <v>3.8045322316575636E-3</v>
      </c>
      <c r="AS6" s="5">
        <f t="shared" si="21"/>
        <v>0</v>
      </c>
      <c r="AT6" s="5">
        <f t="shared" si="22"/>
        <v>0</v>
      </c>
      <c r="AU6" s="5">
        <f t="shared" si="23"/>
        <v>0</v>
      </c>
      <c r="AV6" s="1">
        <f t="shared" si="24"/>
        <v>1</v>
      </c>
    </row>
    <row r="7" spans="1:48">
      <c r="A7" s="2">
        <v>59.2</v>
      </c>
      <c r="B7" s="1">
        <v>1.23</v>
      </c>
      <c r="C7" s="1">
        <v>14.6</v>
      </c>
      <c r="D7" s="1">
        <v>8.61</v>
      </c>
      <c r="E7" s="1">
        <v>2.74</v>
      </c>
      <c r="F7" s="1">
        <v>5.82</v>
      </c>
      <c r="G7" s="1">
        <v>3.7</v>
      </c>
      <c r="H7" s="1">
        <v>2.75</v>
      </c>
      <c r="I7" s="1">
        <v>0.22</v>
      </c>
      <c r="J7" s="1">
        <v>0.32</v>
      </c>
      <c r="K7" s="1"/>
      <c r="L7" s="1"/>
      <c r="M7" s="1"/>
      <c r="N7" s="3">
        <f t="shared" si="25"/>
        <v>99.189999999999984</v>
      </c>
      <c r="O7" s="2">
        <v>1106</v>
      </c>
      <c r="P7" s="2">
        <v>1E-4</v>
      </c>
      <c r="Q7" s="2" t="s">
        <v>6</v>
      </c>
      <c r="S7" s="2" t="s">
        <v>143</v>
      </c>
      <c r="T7" s="5">
        <f t="shared" si="26"/>
        <v>0.98535286284953405</v>
      </c>
      <c r="U7" s="5">
        <f t="shared" si="0"/>
        <v>1.5394242803504378E-2</v>
      </c>
      <c r="V7" s="5">
        <f t="shared" si="1"/>
        <v>0.28638681836014124</v>
      </c>
      <c r="W7" s="5">
        <f t="shared" si="2"/>
        <v>0.11983298538622129</v>
      </c>
      <c r="X7" s="5">
        <f t="shared" si="3"/>
        <v>6.7990074441687351E-2</v>
      </c>
      <c r="Y7" s="5">
        <f t="shared" si="4"/>
        <v>0.10378031383737518</v>
      </c>
      <c r="Z7" s="5">
        <f t="shared" si="5"/>
        <v>0.11939335269441756</v>
      </c>
      <c r="AA7" s="5">
        <f t="shared" si="6"/>
        <v>5.8386411889596604E-2</v>
      </c>
      <c r="AB7" s="5">
        <f t="shared" si="7"/>
        <v>3.1012122920778123E-3</v>
      </c>
      <c r="AC7" s="5">
        <f t="shared" si="8"/>
        <v>4.5087886153087463E-3</v>
      </c>
      <c r="AD7" s="5">
        <f t="shared" si="9"/>
        <v>0</v>
      </c>
      <c r="AE7" s="5">
        <f t="shared" si="10"/>
        <v>0</v>
      </c>
      <c r="AF7" s="5">
        <f t="shared" si="11"/>
        <v>0</v>
      </c>
      <c r="AG7" s="1">
        <f t="shared" si="27"/>
        <v>1.764127063169864</v>
      </c>
      <c r="AH7" s="1"/>
      <c r="AI7" s="5">
        <f t="shared" si="28"/>
        <v>0.5585498252484189</v>
      </c>
      <c r="AJ7" s="5">
        <f t="shared" si="12"/>
        <v>8.726266449222371E-3</v>
      </c>
      <c r="AK7" s="5">
        <f t="shared" si="13"/>
        <v>0.16233911056585024</v>
      </c>
      <c r="AL7" s="5">
        <f t="shared" si="14"/>
        <v>6.7927638483647496E-2</v>
      </c>
      <c r="AM7" s="5">
        <f t="shared" si="15"/>
        <v>3.8540349990164362E-2</v>
      </c>
      <c r="AN7" s="5">
        <f t="shared" si="16"/>
        <v>5.8828139992874423E-2</v>
      </c>
      <c r="AO7" s="5">
        <f t="shared" si="17"/>
        <v>6.7678431552365692E-2</v>
      </c>
      <c r="AP7" s="5">
        <f t="shared" si="18"/>
        <v>3.3096488970973122E-2</v>
      </c>
      <c r="AQ7" s="5">
        <f t="shared" si="19"/>
        <v>1.7579302289628801E-3</v>
      </c>
      <c r="AR7" s="5">
        <f t="shared" si="20"/>
        <v>2.5558185175205855E-3</v>
      </c>
      <c r="AS7" s="5">
        <f t="shared" si="21"/>
        <v>0</v>
      </c>
      <c r="AT7" s="5">
        <f t="shared" si="22"/>
        <v>0</v>
      </c>
      <c r="AU7" s="5">
        <f t="shared" si="23"/>
        <v>0</v>
      </c>
      <c r="AV7" s="1">
        <f t="shared" si="24"/>
        <v>1</v>
      </c>
    </row>
    <row r="8" spans="1:48">
      <c r="A8" s="2">
        <v>59.3</v>
      </c>
      <c r="B8" s="1">
        <v>1.22</v>
      </c>
      <c r="C8" s="1">
        <v>14.7</v>
      </c>
      <c r="D8" s="1">
        <v>8.1300000000000008</v>
      </c>
      <c r="E8" s="1">
        <v>2.4300000000000002</v>
      </c>
      <c r="F8" s="1">
        <v>5.53</v>
      </c>
      <c r="G8" s="1">
        <v>3.56</v>
      </c>
      <c r="H8" s="1">
        <v>3.36</v>
      </c>
      <c r="I8" s="1">
        <v>0.11</v>
      </c>
      <c r="J8" s="1">
        <v>0.33</v>
      </c>
      <c r="K8" s="1"/>
      <c r="L8" s="1"/>
      <c r="M8" s="1"/>
      <c r="N8" s="3">
        <f t="shared" si="25"/>
        <v>98.67</v>
      </c>
      <c r="O8" s="2">
        <v>1100</v>
      </c>
      <c r="P8" s="2">
        <v>1E-4</v>
      </c>
      <c r="Q8" s="2" t="s">
        <v>6</v>
      </c>
      <c r="S8" s="2" t="s">
        <v>143</v>
      </c>
      <c r="T8" s="5">
        <f t="shared" si="26"/>
        <v>0.98701731025299599</v>
      </c>
      <c r="U8" s="5">
        <f t="shared" si="0"/>
        <v>1.5269086357947433E-2</v>
      </c>
      <c r="V8" s="5">
        <f t="shared" si="1"/>
        <v>0.28834837191055318</v>
      </c>
      <c r="W8" s="5">
        <f t="shared" si="2"/>
        <v>0.11315240083507309</v>
      </c>
      <c r="X8" s="5">
        <f t="shared" si="3"/>
        <v>6.0297766749379658E-2</v>
      </c>
      <c r="Y8" s="5">
        <f t="shared" si="4"/>
        <v>9.8609129814550653E-2</v>
      </c>
      <c r="Z8" s="5">
        <f t="shared" si="5"/>
        <v>0.11487576637625041</v>
      </c>
      <c r="AA8" s="5">
        <f t="shared" si="6"/>
        <v>7.1337579617834393E-2</v>
      </c>
      <c r="AB8" s="5">
        <f t="shared" si="7"/>
        <v>1.5506061460389062E-3</v>
      </c>
      <c r="AC8" s="5">
        <f t="shared" si="8"/>
        <v>4.6496882595371452E-3</v>
      </c>
      <c r="AD8" s="5">
        <f t="shared" si="9"/>
        <v>0</v>
      </c>
      <c r="AE8" s="5">
        <f t="shared" si="10"/>
        <v>0</v>
      </c>
      <c r="AF8" s="5">
        <f t="shared" si="11"/>
        <v>0</v>
      </c>
      <c r="AG8" s="1">
        <f t="shared" si="27"/>
        <v>1.7551077063201606</v>
      </c>
      <c r="AH8" s="1"/>
      <c r="AI8" s="5">
        <f t="shared" si="28"/>
        <v>0.5623685125982506</v>
      </c>
      <c r="AJ8" s="5">
        <f t="shared" si="12"/>
        <v>8.6998001905884744E-3</v>
      </c>
      <c r="AK8" s="5">
        <f t="shared" si="13"/>
        <v>0.16429098389358543</v>
      </c>
      <c r="AL8" s="5">
        <f t="shared" si="14"/>
        <v>6.4470345852627828E-2</v>
      </c>
      <c r="AM8" s="5">
        <f t="shared" si="15"/>
        <v>3.4355593410163254E-2</v>
      </c>
      <c r="AN8" s="5">
        <f t="shared" si="16"/>
        <v>5.618409027517695E-2</v>
      </c>
      <c r="AO8" s="5">
        <f t="shared" si="17"/>
        <v>6.5452260258775929E-2</v>
      </c>
      <c r="AP8" s="5">
        <f t="shared" si="18"/>
        <v>4.0645699042256525E-2</v>
      </c>
      <c r="AQ8" s="5">
        <f t="shared" si="19"/>
        <v>8.8348204526432072E-4</v>
      </c>
      <c r="AR8" s="5">
        <f t="shared" si="20"/>
        <v>2.6492324333108283E-3</v>
      </c>
      <c r="AS8" s="5">
        <f t="shared" si="21"/>
        <v>0</v>
      </c>
      <c r="AT8" s="5">
        <f t="shared" si="22"/>
        <v>0</v>
      </c>
      <c r="AU8" s="5">
        <f t="shared" si="23"/>
        <v>0</v>
      </c>
      <c r="AV8" s="1">
        <f t="shared" si="24"/>
        <v>1</v>
      </c>
    </row>
    <row r="9" spans="1:48">
      <c r="A9" s="2">
        <v>53.2</v>
      </c>
      <c r="B9" s="1">
        <v>0.74</v>
      </c>
      <c r="C9" s="1">
        <v>15.5</v>
      </c>
      <c r="D9" s="1">
        <v>7.22</v>
      </c>
      <c r="E9" s="1">
        <v>9.5</v>
      </c>
      <c r="F9" s="1">
        <v>9.9</v>
      </c>
      <c r="G9" s="1">
        <v>3.16</v>
      </c>
      <c r="H9" s="1">
        <v>0.51</v>
      </c>
      <c r="I9" s="1">
        <v>0.14000000000000001</v>
      </c>
      <c r="J9" s="1">
        <v>0.28000000000000003</v>
      </c>
      <c r="K9" s="1"/>
      <c r="L9" s="1">
        <v>0.05</v>
      </c>
      <c r="M9" s="1"/>
      <c r="N9" s="3">
        <f>SUM(A9:L9)</f>
        <v>100.2</v>
      </c>
      <c r="O9" s="2">
        <v>1252</v>
      </c>
      <c r="P9" s="2">
        <v>1E-4</v>
      </c>
      <c r="Q9" s="2" t="s">
        <v>5</v>
      </c>
      <c r="R9" s="2" t="s">
        <v>91</v>
      </c>
      <c r="S9" s="2" t="s">
        <v>138</v>
      </c>
      <c r="T9" s="5">
        <f t="shared" si="26"/>
        <v>0.88548601864181098</v>
      </c>
      <c r="U9" s="5">
        <f t="shared" si="0"/>
        <v>9.261576971214016E-3</v>
      </c>
      <c r="V9" s="5">
        <f t="shared" si="1"/>
        <v>0.30404080031384861</v>
      </c>
      <c r="W9" s="5">
        <f t="shared" si="2"/>
        <v>0.10048712595685456</v>
      </c>
      <c r="X9" s="5">
        <f t="shared" si="3"/>
        <v>0.23573200992555832</v>
      </c>
      <c r="Y9" s="5">
        <f t="shared" si="4"/>
        <v>0.17653352353780316</v>
      </c>
      <c r="Z9" s="5">
        <f t="shared" si="5"/>
        <v>0.10196837689577284</v>
      </c>
      <c r="AA9" s="5">
        <f t="shared" si="6"/>
        <v>1.0828025477707006E-2</v>
      </c>
      <c r="AB9" s="5">
        <f t="shared" si="7"/>
        <v>1.9734987313222443E-3</v>
      </c>
      <c r="AC9" s="5">
        <f t="shared" si="8"/>
        <v>3.9451900383951537E-3</v>
      </c>
      <c r="AD9" s="5">
        <f t="shared" si="9"/>
        <v>0</v>
      </c>
      <c r="AE9" s="5">
        <f t="shared" si="10"/>
        <v>6.5793802223830511E-4</v>
      </c>
      <c r="AF9" s="5">
        <f t="shared" si="11"/>
        <v>0</v>
      </c>
      <c r="AG9" s="1">
        <f t="shared" si="27"/>
        <v>1.8309140845125249</v>
      </c>
      <c r="AH9" s="1"/>
      <c r="AI9" s="5">
        <f t="shared" si="28"/>
        <v>0.48363056799443915</v>
      </c>
      <c r="AJ9" s="5">
        <f t="shared" si="12"/>
        <v>5.0584443309254906E-3</v>
      </c>
      <c r="AK9" s="5">
        <f t="shared" si="13"/>
        <v>0.16605956712316106</v>
      </c>
      <c r="AL9" s="5">
        <f t="shared" si="14"/>
        <v>5.4883583455314862E-2</v>
      </c>
      <c r="AM9" s="5">
        <f t="shared" si="15"/>
        <v>0.12875099488260325</v>
      </c>
      <c r="AN9" s="5">
        <f t="shared" si="16"/>
        <v>9.6418245416908605E-2</v>
      </c>
      <c r="AO9" s="5">
        <f t="shared" si="17"/>
        <v>5.5692606091301985E-2</v>
      </c>
      <c r="AP9" s="5">
        <f t="shared" si="18"/>
        <v>5.9139997716440816E-3</v>
      </c>
      <c r="AQ9" s="5">
        <f t="shared" si="19"/>
        <v>1.0778762084009432E-3</v>
      </c>
      <c r="AR9" s="5">
        <f t="shared" si="20"/>
        <v>2.1547652463690279E-3</v>
      </c>
      <c r="AS9" s="5">
        <f t="shared" si="21"/>
        <v>0</v>
      </c>
      <c r="AT9" s="5">
        <f t="shared" si="22"/>
        <v>3.5934947893171023E-4</v>
      </c>
      <c r="AU9" s="5">
        <f t="shared" si="23"/>
        <v>0</v>
      </c>
      <c r="AV9" s="1">
        <f t="shared" si="24"/>
        <v>1.0000000000000002</v>
      </c>
    </row>
    <row r="10" spans="1:48">
      <c r="A10" s="2">
        <v>53.2</v>
      </c>
      <c r="B10" s="1">
        <v>0.73</v>
      </c>
      <c r="C10" s="1">
        <v>15.8</v>
      </c>
      <c r="D10" s="1">
        <v>7</v>
      </c>
      <c r="E10" s="1">
        <v>9.1999999999999993</v>
      </c>
      <c r="F10" s="1">
        <v>10</v>
      </c>
      <c r="G10" s="1">
        <v>3.12</v>
      </c>
      <c r="H10" s="1">
        <v>0.55000000000000004</v>
      </c>
      <c r="I10" s="1">
        <v>0.11</v>
      </c>
      <c r="J10" s="1">
        <v>0.33</v>
      </c>
      <c r="K10" s="1"/>
      <c r="L10" s="1">
        <v>0.06</v>
      </c>
      <c r="M10" s="1"/>
      <c r="N10" s="3">
        <f t="shared" ref="N10:N88" si="29">SUM(A10:L10)</f>
        <v>100.10000000000001</v>
      </c>
      <c r="O10" s="2">
        <v>1241</v>
      </c>
      <c r="P10" s="2">
        <v>1E-4</v>
      </c>
      <c r="Q10" s="2" t="s">
        <v>5</v>
      </c>
      <c r="S10" s="2" t="s">
        <v>138</v>
      </c>
      <c r="T10" s="5">
        <f t="shared" si="26"/>
        <v>0.88548601864181098</v>
      </c>
      <c r="U10" s="5">
        <f t="shared" si="0"/>
        <v>9.136420525657071E-3</v>
      </c>
      <c r="V10" s="5">
        <f t="shared" si="1"/>
        <v>0.30992546096508439</v>
      </c>
      <c r="W10" s="5">
        <f t="shared" si="2"/>
        <v>9.7425191370911629E-2</v>
      </c>
      <c r="X10" s="5">
        <f t="shared" si="3"/>
        <v>0.22828784119106699</v>
      </c>
      <c r="Y10" s="5">
        <f t="shared" si="4"/>
        <v>0.1783166904422254</v>
      </c>
      <c r="Z10" s="5">
        <f t="shared" si="5"/>
        <v>0.10067763794772508</v>
      </c>
      <c r="AA10" s="5">
        <f t="shared" si="6"/>
        <v>1.1677282377919321E-2</v>
      </c>
      <c r="AB10" s="5">
        <f t="shared" si="7"/>
        <v>1.5506061460389062E-3</v>
      </c>
      <c r="AC10" s="5">
        <f t="shared" si="8"/>
        <v>4.6496882595371452E-3</v>
      </c>
      <c r="AD10" s="5">
        <f t="shared" si="9"/>
        <v>0</v>
      </c>
      <c r="AE10" s="5">
        <f t="shared" si="10"/>
        <v>7.8952562668596616E-4</v>
      </c>
      <c r="AF10" s="5">
        <f t="shared" si="11"/>
        <v>0</v>
      </c>
      <c r="AG10" s="1">
        <f t="shared" si="27"/>
        <v>1.8279223634946626</v>
      </c>
      <c r="AH10" s="1"/>
      <c r="AI10" s="5">
        <f t="shared" si="28"/>
        <v>0.48442211569036175</v>
      </c>
      <c r="AJ10" s="5">
        <f t="shared" si="12"/>
        <v>4.9982541425828714E-3</v>
      </c>
      <c r="AK10" s="5">
        <f t="shared" si="13"/>
        <v>0.16955066974100694</v>
      </c>
      <c r="AL10" s="5">
        <f t="shared" si="14"/>
        <v>5.3298320167521764E-2</v>
      </c>
      <c r="AM10" s="5">
        <f t="shared" si="15"/>
        <v>0.12488924352050775</v>
      </c>
      <c r="AN10" s="5">
        <f t="shared" si="16"/>
        <v>9.7551566742318088E-2</v>
      </c>
      <c r="AO10" s="5">
        <f t="shared" si="17"/>
        <v>5.5077633469753785E-2</v>
      </c>
      <c r="AP10" s="5">
        <f t="shared" si="18"/>
        <v>6.3882813685776198E-3</v>
      </c>
      <c r="AQ10" s="5">
        <f t="shared" si="19"/>
        <v>8.4828884257120356E-4</v>
      </c>
      <c r="AR10" s="5">
        <f t="shared" si="20"/>
        <v>2.543701172651429E-3</v>
      </c>
      <c r="AS10" s="5">
        <f t="shared" si="21"/>
        <v>0</v>
      </c>
      <c r="AT10" s="5">
        <f t="shared" si="22"/>
        <v>4.3192514214691999E-4</v>
      </c>
      <c r="AU10" s="5">
        <f t="shared" si="23"/>
        <v>0</v>
      </c>
      <c r="AV10" s="1">
        <f t="shared" si="24"/>
        <v>1.0000000000000002</v>
      </c>
    </row>
    <row r="11" spans="1:48">
      <c r="A11" s="2">
        <v>53</v>
      </c>
      <c r="B11" s="1">
        <v>0.75</v>
      </c>
      <c r="C11" s="1">
        <v>15.8</v>
      </c>
      <c r="D11" s="1">
        <v>6.95</v>
      </c>
      <c r="E11" s="1">
        <v>8.4</v>
      </c>
      <c r="F11" s="1">
        <v>10</v>
      </c>
      <c r="G11" s="1">
        <v>3.24</v>
      </c>
      <c r="H11" s="1">
        <v>0.53</v>
      </c>
      <c r="I11" s="1">
        <v>0.11</v>
      </c>
      <c r="J11" s="1">
        <v>0.2</v>
      </c>
      <c r="K11" s="1"/>
      <c r="L11" s="1">
        <v>0.05</v>
      </c>
      <c r="M11" s="1"/>
      <c r="N11" s="3">
        <f t="shared" si="29"/>
        <v>99.03</v>
      </c>
      <c r="O11" s="2">
        <v>1225</v>
      </c>
      <c r="P11" s="2">
        <v>1E-4</v>
      </c>
      <c r="Q11" s="2" t="s">
        <v>5</v>
      </c>
      <c r="S11" s="2" t="s">
        <v>138</v>
      </c>
      <c r="T11" s="5">
        <f t="shared" si="26"/>
        <v>0.88215712383488687</v>
      </c>
      <c r="U11" s="5">
        <f t="shared" si="0"/>
        <v>9.3867334167709628E-3</v>
      </c>
      <c r="V11" s="5">
        <f t="shared" si="1"/>
        <v>0.30992546096508439</v>
      </c>
      <c r="W11" s="5">
        <f t="shared" si="2"/>
        <v>9.672929714683369E-2</v>
      </c>
      <c r="X11" s="5">
        <f t="shared" si="3"/>
        <v>0.20843672456575685</v>
      </c>
      <c r="Y11" s="5">
        <f t="shared" si="4"/>
        <v>0.1783166904422254</v>
      </c>
      <c r="Z11" s="5">
        <f t="shared" si="5"/>
        <v>0.10454985479186836</v>
      </c>
      <c r="AA11" s="5">
        <f t="shared" si="6"/>
        <v>1.1252653927813164E-2</v>
      </c>
      <c r="AB11" s="5">
        <f t="shared" si="7"/>
        <v>1.5506061460389062E-3</v>
      </c>
      <c r="AC11" s="5">
        <f t="shared" si="8"/>
        <v>2.8179928845679667E-3</v>
      </c>
      <c r="AD11" s="5">
        <f t="shared" si="9"/>
        <v>0</v>
      </c>
      <c r="AE11" s="5">
        <f t="shared" si="10"/>
        <v>6.5793802223830511E-4</v>
      </c>
      <c r="AF11" s="5">
        <f t="shared" si="11"/>
        <v>0</v>
      </c>
      <c r="AG11" s="1">
        <f t="shared" si="27"/>
        <v>1.8057810761440847</v>
      </c>
      <c r="AH11" s="1"/>
      <c r="AI11" s="5">
        <f t="shared" si="28"/>
        <v>0.48851831237404042</v>
      </c>
      <c r="AJ11" s="5">
        <f t="shared" si="12"/>
        <v>5.1981569309689606E-3</v>
      </c>
      <c r="AK11" s="5">
        <f t="shared" si="13"/>
        <v>0.17162958736220316</v>
      </c>
      <c r="AL11" s="5">
        <f t="shared" si="14"/>
        <v>5.3566458539581897E-2</v>
      </c>
      <c r="AM11" s="5">
        <f t="shared" si="15"/>
        <v>0.11542746090286612</v>
      </c>
      <c r="AN11" s="5">
        <f t="shared" si="16"/>
        <v>9.8747679216457454E-2</v>
      </c>
      <c r="AO11" s="5">
        <f t="shared" si="17"/>
        <v>5.7897303373626807E-2</v>
      </c>
      <c r="AP11" s="5">
        <f t="shared" si="18"/>
        <v>6.2314607659092035E-3</v>
      </c>
      <c r="AQ11" s="5">
        <f t="shared" si="19"/>
        <v>8.586899965470577E-4</v>
      </c>
      <c r="AR11" s="5">
        <f t="shared" si="20"/>
        <v>1.5605396034968288E-3</v>
      </c>
      <c r="AS11" s="5">
        <f t="shared" si="21"/>
        <v>0</v>
      </c>
      <c r="AT11" s="5">
        <f t="shared" si="22"/>
        <v>3.6435093430218655E-4</v>
      </c>
      <c r="AU11" s="5">
        <f t="shared" si="23"/>
        <v>0</v>
      </c>
      <c r="AV11" s="1">
        <f t="shared" si="24"/>
        <v>1</v>
      </c>
    </row>
    <row r="12" spans="1:48">
      <c r="A12" s="2">
        <v>54.1</v>
      </c>
      <c r="B12" s="1">
        <v>0.89</v>
      </c>
      <c r="C12" s="1">
        <v>15.2</v>
      </c>
      <c r="D12" s="1">
        <v>7.1</v>
      </c>
      <c r="E12" s="1">
        <v>7.01</v>
      </c>
      <c r="F12" s="1">
        <v>10.17</v>
      </c>
      <c r="G12" s="1">
        <v>3.16</v>
      </c>
      <c r="H12" s="1">
        <v>0.56999999999999995</v>
      </c>
      <c r="I12" s="1">
        <v>0.15</v>
      </c>
      <c r="J12" s="1">
        <v>0.23</v>
      </c>
      <c r="K12" s="1"/>
      <c r="L12" s="1">
        <v>0.04</v>
      </c>
      <c r="M12" s="1"/>
      <c r="N12" s="3">
        <f t="shared" si="29"/>
        <v>98.62</v>
      </c>
      <c r="O12" s="2">
        <v>1178</v>
      </c>
      <c r="P12" s="2">
        <v>1E-4</v>
      </c>
      <c r="Q12" s="2" t="s">
        <v>7</v>
      </c>
      <c r="S12" s="2" t="s">
        <v>138</v>
      </c>
      <c r="T12" s="5">
        <f t="shared" si="26"/>
        <v>0.90046604527296947</v>
      </c>
      <c r="U12" s="5">
        <f t="shared" si="0"/>
        <v>1.1138923654568209E-2</v>
      </c>
      <c r="V12" s="5">
        <f t="shared" si="1"/>
        <v>0.29815613966261278</v>
      </c>
      <c r="W12" s="5">
        <f t="shared" si="2"/>
        <v>9.8816979819067507E-2</v>
      </c>
      <c r="X12" s="5">
        <f t="shared" si="3"/>
        <v>0.17394540942928041</v>
      </c>
      <c r="Y12" s="5">
        <f t="shared" si="4"/>
        <v>0.18134807417974322</v>
      </c>
      <c r="Z12" s="5">
        <f t="shared" si="5"/>
        <v>0.10196837689577284</v>
      </c>
      <c r="AA12" s="5">
        <f t="shared" si="6"/>
        <v>1.2101910828025477E-2</v>
      </c>
      <c r="AB12" s="5">
        <f t="shared" si="7"/>
        <v>2.11446292641669E-3</v>
      </c>
      <c r="AC12" s="5">
        <f t="shared" si="8"/>
        <v>3.2406918172531618E-3</v>
      </c>
      <c r="AD12" s="5">
        <f t="shared" si="9"/>
        <v>0</v>
      </c>
      <c r="AE12" s="5">
        <f t="shared" si="10"/>
        <v>5.2635041779064407E-4</v>
      </c>
      <c r="AF12" s="5">
        <f t="shared" si="11"/>
        <v>0</v>
      </c>
      <c r="AG12" s="1">
        <f t="shared" si="27"/>
        <v>1.7838233649035007</v>
      </c>
      <c r="AH12" s="1"/>
      <c r="AI12" s="5">
        <f t="shared" si="28"/>
        <v>0.50479552123238491</v>
      </c>
      <c r="AJ12" s="5">
        <f t="shared" si="12"/>
        <v>6.2444095495804821E-3</v>
      </c>
      <c r="AK12" s="5">
        <f t="shared" si="13"/>
        <v>0.16714443006454405</v>
      </c>
      <c r="AL12" s="5">
        <f t="shared" si="14"/>
        <v>5.5396168568749071E-2</v>
      </c>
      <c r="AM12" s="5">
        <f t="shared" si="15"/>
        <v>9.7512686991119396E-2</v>
      </c>
      <c r="AN12" s="5">
        <f t="shared" si="16"/>
        <v>0.10166257363130435</v>
      </c>
      <c r="AO12" s="5">
        <f t="shared" si="17"/>
        <v>5.7162821668326459E-2</v>
      </c>
      <c r="AP12" s="5">
        <f t="shared" si="18"/>
        <v>6.7842540164732915E-3</v>
      </c>
      <c r="AQ12" s="5">
        <f t="shared" si="19"/>
        <v>1.1853544291539628E-3</v>
      </c>
      <c r="AR12" s="5">
        <f t="shared" si="20"/>
        <v>1.8167111615496039E-3</v>
      </c>
      <c r="AS12" s="5">
        <f t="shared" si="21"/>
        <v>0</v>
      </c>
      <c r="AT12" s="5">
        <f t="shared" si="22"/>
        <v>2.9506868681424518E-4</v>
      </c>
      <c r="AU12" s="5">
        <f t="shared" si="23"/>
        <v>0</v>
      </c>
      <c r="AV12" s="1">
        <f t="shared" si="24"/>
        <v>0.99999999999999989</v>
      </c>
    </row>
    <row r="13" spans="1:48">
      <c r="A13" s="2">
        <v>56.8</v>
      </c>
      <c r="B13" s="1">
        <v>1.36</v>
      </c>
      <c r="C13" s="1">
        <v>14.4</v>
      </c>
      <c r="D13" s="1">
        <v>7.8</v>
      </c>
      <c r="E13" s="1">
        <v>5.17</v>
      </c>
      <c r="F13" s="1">
        <v>8.3000000000000007</v>
      </c>
      <c r="G13" s="1">
        <v>3.61</v>
      </c>
      <c r="H13" s="1">
        <v>0.97</v>
      </c>
      <c r="I13" s="1">
        <v>0.16</v>
      </c>
      <c r="J13" s="1">
        <v>0.37</v>
      </c>
      <c r="K13" s="1"/>
      <c r="L13" s="1"/>
      <c r="M13" s="1"/>
      <c r="N13" s="3">
        <f t="shared" si="29"/>
        <v>98.94</v>
      </c>
      <c r="O13" s="2">
        <v>1149</v>
      </c>
      <c r="P13" s="2">
        <v>1E-4</v>
      </c>
      <c r="Q13" s="2" t="s">
        <v>6</v>
      </c>
      <c r="S13" s="2" t="s">
        <v>139</v>
      </c>
      <c r="T13" s="5">
        <f t="shared" si="26"/>
        <v>0.94540612516644473</v>
      </c>
      <c r="U13" s="5">
        <f t="shared" si="0"/>
        <v>1.7021276595744681E-2</v>
      </c>
      <c r="V13" s="5">
        <f t="shared" si="1"/>
        <v>0.28246371125931741</v>
      </c>
      <c r="W13" s="5">
        <f t="shared" si="2"/>
        <v>0.10855949895615867</v>
      </c>
      <c r="X13" s="5">
        <f t="shared" si="3"/>
        <v>0.12828784119106701</v>
      </c>
      <c r="Y13" s="5">
        <f t="shared" si="4"/>
        <v>0.14800285306704708</v>
      </c>
      <c r="Z13" s="5">
        <f t="shared" si="5"/>
        <v>0.1164891900613101</v>
      </c>
      <c r="AA13" s="5">
        <f t="shared" si="6"/>
        <v>2.0594479830148619E-2</v>
      </c>
      <c r="AB13" s="5">
        <f t="shared" si="7"/>
        <v>2.2554271215111362E-3</v>
      </c>
      <c r="AC13" s="5">
        <f t="shared" si="8"/>
        <v>5.2132868364507378E-3</v>
      </c>
      <c r="AD13" s="5">
        <f t="shared" si="9"/>
        <v>0</v>
      </c>
      <c r="AE13" s="5">
        <f t="shared" si="10"/>
        <v>0</v>
      </c>
      <c r="AF13" s="5">
        <f t="shared" si="11"/>
        <v>0</v>
      </c>
      <c r="AG13" s="1">
        <f t="shared" si="27"/>
        <v>1.7742936900852002</v>
      </c>
      <c r="AH13" s="1"/>
      <c r="AI13" s="5">
        <f t="shared" si="28"/>
        <v>0.53283519546363656</v>
      </c>
      <c r="AJ13" s="5">
        <f t="shared" si="12"/>
        <v>9.5932689671726964E-3</v>
      </c>
      <c r="AK13" s="5">
        <f t="shared" si="13"/>
        <v>0.15919783339011576</v>
      </c>
      <c r="AL13" s="5">
        <f t="shared" si="14"/>
        <v>6.1184627755141108E-2</v>
      </c>
      <c r="AM13" s="5">
        <f t="shared" si="15"/>
        <v>7.2303611238625734E-2</v>
      </c>
      <c r="AN13" s="5">
        <f t="shared" si="16"/>
        <v>8.3415081671140978E-2</v>
      </c>
      <c r="AO13" s="5">
        <f t="shared" si="17"/>
        <v>6.5653837756542086E-2</v>
      </c>
      <c r="AP13" s="5">
        <f t="shared" si="18"/>
        <v>1.1607142574665691E-2</v>
      </c>
      <c r="AQ13" s="5">
        <f t="shared" si="19"/>
        <v>1.271168991985105E-3</v>
      </c>
      <c r="AR13" s="5">
        <f t="shared" si="20"/>
        <v>2.9382321909742011E-3</v>
      </c>
      <c r="AS13" s="5">
        <f t="shared" si="21"/>
        <v>0</v>
      </c>
      <c r="AT13" s="5">
        <f t="shared" si="22"/>
        <v>0</v>
      </c>
      <c r="AU13" s="5">
        <f t="shared" si="23"/>
        <v>0</v>
      </c>
      <c r="AV13" s="1">
        <f t="shared" si="24"/>
        <v>0.99999999999999989</v>
      </c>
    </row>
    <row r="14" spans="1:48">
      <c r="A14" s="2">
        <v>54.3</v>
      </c>
      <c r="B14" s="1">
        <v>0.72</v>
      </c>
      <c r="C14" s="1">
        <v>17</v>
      </c>
      <c r="D14" s="1">
        <v>7.26</v>
      </c>
      <c r="E14" s="1">
        <v>7.7</v>
      </c>
      <c r="F14" s="1">
        <v>8.99</v>
      </c>
      <c r="G14" s="1">
        <v>3.2</v>
      </c>
      <c r="H14" s="1">
        <v>0.5</v>
      </c>
      <c r="I14" s="1">
        <v>0.14000000000000001</v>
      </c>
      <c r="J14" s="1">
        <v>0.22</v>
      </c>
      <c r="K14" s="1"/>
      <c r="L14" s="1">
        <v>0.1</v>
      </c>
      <c r="M14" s="1"/>
      <c r="N14" s="3">
        <f t="shared" si="29"/>
        <v>100.13</v>
      </c>
      <c r="O14" s="2">
        <v>1203</v>
      </c>
      <c r="P14" s="2">
        <v>1E-4</v>
      </c>
      <c r="Q14" s="2" t="s">
        <v>7</v>
      </c>
      <c r="S14" s="2" t="s">
        <v>138</v>
      </c>
      <c r="T14" s="5">
        <f t="shared" si="26"/>
        <v>0.90379494007989347</v>
      </c>
      <c r="U14" s="5">
        <f t="shared" si="0"/>
        <v>9.0112640801001242E-3</v>
      </c>
      <c r="V14" s="5">
        <f t="shared" si="1"/>
        <v>0.33346410357002748</v>
      </c>
      <c r="W14" s="5">
        <f t="shared" si="2"/>
        <v>0.10104384133611692</v>
      </c>
      <c r="X14" s="5">
        <f t="shared" si="3"/>
        <v>0.19106699751861045</v>
      </c>
      <c r="Y14" s="5">
        <f t="shared" si="4"/>
        <v>0.16030670470756064</v>
      </c>
      <c r="Z14" s="5">
        <f t="shared" si="5"/>
        <v>0.1032591158438206</v>
      </c>
      <c r="AA14" s="5">
        <f t="shared" si="6"/>
        <v>1.0615711252653927E-2</v>
      </c>
      <c r="AB14" s="5">
        <f t="shared" si="7"/>
        <v>1.9734987313222443E-3</v>
      </c>
      <c r="AC14" s="5">
        <f t="shared" si="8"/>
        <v>3.0997921730247634E-3</v>
      </c>
      <c r="AD14" s="5">
        <f t="shared" si="9"/>
        <v>0</v>
      </c>
      <c r="AE14" s="5">
        <f t="shared" si="10"/>
        <v>1.3158760444766102E-3</v>
      </c>
      <c r="AF14" s="5">
        <f t="shared" si="11"/>
        <v>0</v>
      </c>
      <c r="AG14" s="1">
        <f t="shared" si="27"/>
        <v>1.8189518453376072</v>
      </c>
      <c r="AH14" s="1"/>
      <c r="AI14" s="5">
        <f t="shared" si="28"/>
        <v>0.49687678230544047</v>
      </c>
      <c r="AJ14" s="5">
        <f t="shared" si="12"/>
        <v>4.9540971099361819E-3</v>
      </c>
      <c r="AK14" s="5">
        <f t="shared" si="13"/>
        <v>0.18332761498044758</v>
      </c>
      <c r="AL14" s="5">
        <f t="shared" si="14"/>
        <v>5.5550586231909095E-2</v>
      </c>
      <c r="AM14" s="5">
        <f t="shared" si="15"/>
        <v>0.10504236162620753</v>
      </c>
      <c r="AN14" s="5">
        <f t="shared" si="16"/>
        <v>8.8131362640777797E-2</v>
      </c>
      <c r="AO14" s="5">
        <f t="shared" si="17"/>
        <v>5.6768471418579609E-2</v>
      </c>
      <c r="AP14" s="5">
        <f t="shared" si="18"/>
        <v>5.8361694840159961E-3</v>
      </c>
      <c r="AQ14" s="5">
        <f t="shared" si="19"/>
        <v>1.084964803428291E-3</v>
      </c>
      <c r="AR14" s="5">
        <f t="shared" si="20"/>
        <v>1.704163956275283E-3</v>
      </c>
      <c r="AS14" s="5">
        <f t="shared" si="21"/>
        <v>0</v>
      </c>
      <c r="AT14" s="5">
        <f t="shared" si="22"/>
        <v>7.2342544298217891E-4</v>
      </c>
      <c r="AU14" s="5">
        <f t="shared" si="23"/>
        <v>0</v>
      </c>
      <c r="AV14" s="1">
        <f t="shared" si="24"/>
        <v>1</v>
      </c>
    </row>
    <row r="15" spans="1:48">
      <c r="A15" s="2">
        <v>54.9</v>
      </c>
      <c r="B15" s="1">
        <v>0.78</v>
      </c>
      <c r="C15" s="1">
        <v>16.18</v>
      </c>
      <c r="D15" s="1">
        <v>8.9</v>
      </c>
      <c r="E15" s="1">
        <v>6.93</v>
      </c>
      <c r="F15" s="1">
        <v>8.9</v>
      </c>
      <c r="G15" s="1">
        <v>3.37</v>
      </c>
      <c r="H15" s="1">
        <v>0.56000000000000005</v>
      </c>
      <c r="I15" s="1">
        <v>0.13</v>
      </c>
      <c r="J15" s="1">
        <v>0.24</v>
      </c>
      <c r="K15" s="1"/>
      <c r="L15" s="1">
        <v>0.09</v>
      </c>
      <c r="M15" s="1"/>
      <c r="N15" s="3">
        <f t="shared" si="29"/>
        <v>100.98</v>
      </c>
      <c r="O15" s="2">
        <v>1189</v>
      </c>
      <c r="P15" s="2">
        <v>1E-4</v>
      </c>
      <c r="Q15" s="2" t="s">
        <v>7</v>
      </c>
      <c r="S15" s="2" t="s">
        <v>138</v>
      </c>
      <c r="T15" s="5">
        <f t="shared" si="26"/>
        <v>0.9137816245006658</v>
      </c>
      <c r="U15" s="5">
        <f t="shared" si="0"/>
        <v>9.7622027534418013E-3</v>
      </c>
      <c r="V15" s="5">
        <f t="shared" si="1"/>
        <v>0.31737936445664966</v>
      </c>
      <c r="W15" s="5">
        <f t="shared" si="2"/>
        <v>0.12386917188587336</v>
      </c>
      <c r="X15" s="5">
        <f t="shared" si="3"/>
        <v>0.1719602977667494</v>
      </c>
      <c r="Y15" s="5">
        <f t="shared" si="4"/>
        <v>0.15870185449358062</v>
      </c>
      <c r="Z15" s="5">
        <f t="shared" si="5"/>
        <v>0.10874475637302357</v>
      </c>
      <c r="AA15" s="5">
        <f t="shared" si="6"/>
        <v>1.18895966029724E-2</v>
      </c>
      <c r="AB15" s="5">
        <f t="shared" si="7"/>
        <v>1.8325345362277983E-3</v>
      </c>
      <c r="AC15" s="5">
        <f t="shared" si="8"/>
        <v>3.3815914614815598E-3</v>
      </c>
      <c r="AD15" s="5">
        <f t="shared" si="9"/>
        <v>0</v>
      </c>
      <c r="AE15" s="5">
        <f t="shared" si="10"/>
        <v>1.1842884400289492E-3</v>
      </c>
      <c r="AF15" s="5">
        <f t="shared" si="11"/>
        <v>0</v>
      </c>
      <c r="AG15" s="1">
        <f t="shared" si="27"/>
        <v>1.8224872832706949</v>
      </c>
      <c r="AH15" s="1"/>
      <c r="AI15" s="5">
        <f t="shared" si="28"/>
        <v>0.50139259290784388</v>
      </c>
      <c r="AJ15" s="5">
        <f t="shared" si="12"/>
        <v>5.3565272268579212E-3</v>
      </c>
      <c r="AK15" s="5">
        <f t="shared" si="13"/>
        <v>0.17414627107140651</v>
      </c>
      <c r="AL15" s="5">
        <f t="shared" si="14"/>
        <v>6.7967098054903141E-2</v>
      </c>
      <c r="AM15" s="5">
        <f t="shared" si="15"/>
        <v>9.4354731221028804E-2</v>
      </c>
      <c r="AN15" s="5">
        <f t="shared" si="16"/>
        <v>8.7079814465848629E-2</v>
      </c>
      <c r="AO15" s="5">
        <f t="shared" si="17"/>
        <v>5.9668321074848159E-2</v>
      </c>
      <c r="AP15" s="5">
        <f t="shared" si="18"/>
        <v>6.5238296651568091E-3</v>
      </c>
      <c r="AQ15" s="5">
        <f t="shared" si="19"/>
        <v>1.0055129344656234E-3</v>
      </c>
      <c r="AR15" s="5">
        <f t="shared" si="20"/>
        <v>1.8554815128327513E-3</v>
      </c>
      <c r="AS15" s="5">
        <f t="shared" si="21"/>
        <v>0</v>
      </c>
      <c r="AT15" s="5">
        <f t="shared" si="22"/>
        <v>6.4981986480782826E-4</v>
      </c>
      <c r="AU15" s="5">
        <f t="shared" si="23"/>
        <v>0</v>
      </c>
      <c r="AV15" s="1">
        <f t="shared" si="24"/>
        <v>1.0000000000000002</v>
      </c>
    </row>
    <row r="16" spans="1:48">
      <c r="A16" s="2">
        <v>55.9</v>
      </c>
      <c r="B16" s="1">
        <v>0.95</v>
      </c>
      <c r="C16" s="1">
        <v>15.22</v>
      </c>
      <c r="D16" s="1">
        <v>8.4</v>
      </c>
      <c r="E16" s="1">
        <v>6.1</v>
      </c>
      <c r="F16" s="1">
        <v>8.98</v>
      </c>
      <c r="G16" s="1">
        <v>3.3</v>
      </c>
      <c r="H16" s="1">
        <v>0.63</v>
      </c>
      <c r="I16" s="1">
        <v>0.17</v>
      </c>
      <c r="J16" s="1">
        <v>0.3</v>
      </c>
      <c r="K16" s="1"/>
      <c r="L16" s="1">
        <v>0.04</v>
      </c>
      <c r="M16" s="1"/>
      <c r="N16" s="3">
        <f t="shared" si="29"/>
        <v>99.990000000000009</v>
      </c>
      <c r="O16" s="2">
        <v>1169</v>
      </c>
      <c r="P16" s="2">
        <v>1E-4</v>
      </c>
      <c r="Q16" s="2" t="s">
        <v>7</v>
      </c>
      <c r="S16" s="2" t="s">
        <v>138</v>
      </c>
      <c r="T16" s="5">
        <f t="shared" si="26"/>
        <v>0.93042609853528624</v>
      </c>
      <c r="U16" s="5">
        <f t="shared" si="0"/>
        <v>1.1889862327909886E-2</v>
      </c>
      <c r="V16" s="5">
        <f t="shared" si="1"/>
        <v>0.29854845037269523</v>
      </c>
      <c r="W16" s="5">
        <f t="shared" si="2"/>
        <v>0.11691022964509395</v>
      </c>
      <c r="X16" s="5">
        <f t="shared" si="3"/>
        <v>0.15136476426799009</v>
      </c>
      <c r="Y16" s="5">
        <f t="shared" si="4"/>
        <v>0.16012838801711843</v>
      </c>
      <c r="Z16" s="5">
        <f t="shared" si="5"/>
        <v>0.10648596321393998</v>
      </c>
      <c r="AA16" s="5">
        <f t="shared" si="6"/>
        <v>1.337579617834395E-2</v>
      </c>
      <c r="AB16" s="5">
        <f t="shared" si="7"/>
        <v>2.3963913166055823E-3</v>
      </c>
      <c r="AC16" s="5">
        <f t="shared" si="8"/>
        <v>4.2269893268519496E-3</v>
      </c>
      <c r="AD16" s="5">
        <f t="shared" si="9"/>
        <v>0</v>
      </c>
      <c r="AE16" s="5">
        <f t="shared" si="10"/>
        <v>5.2635041779064407E-4</v>
      </c>
      <c r="AF16" s="5">
        <f t="shared" si="11"/>
        <v>0</v>
      </c>
      <c r="AG16" s="1">
        <f t="shared" si="27"/>
        <v>1.796279283619626</v>
      </c>
      <c r="AH16" s="1"/>
      <c r="AI16" s="5">
        <f t="shared" si="28"/>
        <v>0.51797407397607675</v>
      </c>
      <c r="AJ16" s="5">
        <f t="shared" si="12"/>
        <v>6.6191613054463324E-3</v>
      </c>
      <c r="AK16" s="5">
        <f t="shared" si="13"/>
        <v>0.16620380421640205</v>
      </c>
      <c r="AL16" s="5">
        <f t="shared" si="14"/>
        <v>6.5084661784615042E-2</v>
      </c>
      <c r="AM16" s="5">
        <f t="shared" si="15"/>
        <v>8.4265718392620828E-2</v>
      </c>
      <c r="AN16" s="5">
        <f t="shared" si="16"/>
        <v>8.9144482975079875E-2</v>
      </c>
      <c r="AO16" s="5">
        <f t="shared" si="17"/>
        <v>5.9281406953245859E-2</v>
      </c>
      <c r="AP16" s="5">
        <f t="shared" si="18"/>
        <v>7.4463900465359719E-3</v>
      </c>
      <c r="AQ16" s="5">
        <f t="shared" si="19"/>
        <v>1.3340861515569503E-3</v>
      </c>
      <c r="AR16" s="5">
        <f t="shared" si="20"/>
        <v>2.3531916029974338E-3</v>
      </c>
      <c r="AS16" s="5">
        <f t="shared" si="21"/>
        <v>0</v>
      </c>
      <c r="AT16" s="5">
        <f t="shared" si="22"/>
        <v>2.930225954229188E-4</v>
      </c>
      <c r="AU16" s="5">
        <f t="shared" si="23"/>
        <v>0</v>
      </c>
      <c r="AV16" s="1">
        <f t="shared" si="24"/>
        <v>1</v>
      </c>
    </row>
    <row r="17" spans="1:91">
      <c r="A17" s="2">
        <v>50.48</v>
      </c>
      <c r="B17" s="1">
        <v>1.47</v>
      </c>
      <c r="C17" s="1">
        <v>14.3</v>
      </c>
      <c r="D17" s="1">
        <v>7.51</v>
      </c>
      <c r="E17" s="1">
        <v>7.48</v>
      </c>
      <c r="F17" s="1">
        <v>8.1199999999999992</v>
      </c>
      <c r="G17" s="1">
        <v>4.58</v>
      </c>
      <c r="H17" s="1">
        <v>2.77</v>
      </c>
      <c r="I17" s="1"/>
      <c r="J17" s="1">
        <v>1.21</v>
      </c>
      <c r="K17" s="1"/>
      <c r="L17" s="1"/>
      <c r="M17" s="1"/>
      <c r="N17" s="3">
        <f>SUM(A17:L17)</f>
        <v>97.92</v>
      </c>
      <c r="O17" s="2">
        <v>1225</v>
      </c>
      <c r="P17" s="2">
        <v>1E-4</v>
      </c>
      <c r="Q17" s="2" t="s">
        <v>5</v>
      </c>
      <c r="R17" s="2" t="s">
        <v>92</v>
      </c>
      <c r="S17" s="2" t="s">
        <v>149</v>
      </c>
      <c r="T17" s="5">
        <f t="shared" si="26"/>
        <v>0.84021304926764306</v>
      </c>
      <c r="U17" s="5">
        <f t="shared" si="0"/>
        <v>1.8397997496871089E-2</v>
      </c>
      <c r="V17" s="5">
        <f t="shared" si="1"/>
        <v>0.28050215770890546</v>
      </c>
      <c r="W17" s="5">
        <f t="shared" si="2"/>
        <v>0.10452331245650662</v>
      </c>
      <c r="X17" s="5">
        <f t="shared" si="3"/>
        <v>0.18560794044665016</v>
      </c>
      <c r="Y17" s="5">
        <f t="shared" si="4"/>
        <v>0.14479315263908701</v>
      </c>
      <c r="Z17" s="5">
        <f t="shared" si="5"/>
        <v>0.14778960955146822</v>
      </c>
      <c r="AA17" s="5">
        <f t="shared" si="6"/>
        <v>5.8811040339702761E-2</v>
      </c>
      <c r="AB17" s="5">
        <f t="shared" si="7"/>
        <v>0</v>
      </c>
      <c r="AC17" s="5">
        <f t="shared" si="8"/>
        <v>1.7048856951636198E-2</v>
      </c>
      <c r="AD17" s="5">
        <f t="shared" si="9"/>
        <v>0</v>
      </c>
      <c r="AE17" s="5">
        <f t="shared" si="10"/>
        <v>0</v>
      </c>
      <c r="AF17" s="5">
        <f t="shared" si="11"/>
        <v>0</v>
      </c>
      <c r="AG17" s="1">
        <f t="shared" si="27"/>
        <v>1.7976871168584707</v>
      </c>
      <c r="AH17" s="1"/>
      <c r="AI17" s="5">
        <f t="shared" si="28"/>
        <v>0.46738558750754611</v>
      </c>
      <c r="AJ17" s="5">
        <f t="shared" si="12"/>
        <v>1.0234260080264866E-2</v>
      </c>
      <c r="AK17" s="5">
        <f t="shared" si="13"/>
        <v>0.15603502694011295</v>
      </c>
      <c r="AL17" s="5">
        <f t="shared" si="14"/>
        <v>5.8143217179619795E-2</v>
      </c>
      <c r="AM17" s="5">
        <f t="shared" si="15"/>
        <v>0.10324818969110007</v>
      </c>
      <c r="AN17" s="5">
        <f t="shared" si="16"/>
        <v>8.0544134338637732E-2</v>
      </c>
      <c r="AO17" s="5">
        <f t="shared" si="17"/>
        <v>8.2210974404565137E-2</v>
      </c>
      <c r="AP17" s="5">
        <f t="shared" si="18"/>
        <v>3.271483662990108E-2</v>
      </c>
      <c r="AQ17" s="5">
        <f t="shared" si="19"/>
        <v>0</v>
      </c>
      <c r="AR17" s="5">
        <f t="shared" si="20"/>
        <v>9.4837732282521715E-3</v>
      </c>
      <c r="AS17" s="5">
        <f t="shared" si="21"/>
        <v>0</v>
      </c>
      <c r="AT17" s="5">
        <f t="shared" si="22"/>
        <v>0</v>
      </c>
      <c r="AU17" s="5">
        <f t="shared" si="23"/>
        <v>0</v>
      </c>
      <c r="AV17" s="1">
        <f t="shared" si="24"/>
        <v>0.99999999999999989</v>
      </c>
    </row>
    <row r="18" spans="1:91">
      <c r="A18" s="2">
        <v>50.55</v>
      </c>
      <c r="B18" s="1">
        <v>1.36</v>
      </c>
      <c r="C18" s="1">
        <v>14.53</v>
      </c>
      <c r="D18" s="1">
        <v>7.19</v>
      </c>
      <c r="E18" s="1">
        <v>6.45</v>
      </c>
      <c r="F18" s="1">
        <v>8.0299999999999994</v>
      </c>
      <c r="G18" s="1">
        <v>4.5999999999999996</v>
      </c>
      <c r="H18" s="1">
        <v>2.83</v>
      </c>
      <c r="I18" s="1"/>
      <c r="J18" s="1">
        <v>1.04</v>
      </c>
      <c r="K18" s="1"/>
      <c r="L18" s="1"/>
      <c r="M18" s="1"/>
      <c r="N18" s="3">
        <f>SUM(A18:L18)</f>
        <v>96.58</v>
      </c>
      <c r="O18" s="2">
        <v>1200</v>
      </c>
      <c r="P18" s="2">
        <v>1E-4</v>
      </c>
      <c r="Q18" s="2" t="s">
        <v>5</v>
      </c>
      <c r="S18" s="2" t="s">
        <v>149</v>
      </c>
      <c r="T18" s="5">
        <f t="shared" si="26"/>
        <v>0.84137816245006658</v>
      </c>
      <c r="U18" s="5">
        <f t="shared" si="0"/>
        <v>1.7021276595744681E-2</v>
      </c>
      <c r="V18" s="5">
        <f t="shared" si="1"/>
        <v>0.28501373087485288</v>
      </c>
      <c r="W18" s="5">
        <f t="shared" si="2"/>
        <v>0.1000695894224078</v>
      </c>
      <c r="X18" s="5">
        <f t="shared" si="3"/>
        <v>0.16004962779156329</v>
      </c>
      <c r="Y18" s="5">
        <f t="shared" si="4"/>
        <v>0.14318830242510699</v>
      </c>
      <c r="Z18" s="5">
        <f t="shared" si="5"/>
        <v>0.1484349790254921</v>
      </c>
      <c r="AA18" s="5">
        <f t="shared" si="6"/>
        <v>6.0084925690021232E-2</v>
      </c>
      <c r="AB18" s="5">
        <f t="shared" si="7"/>
        <v>0</v>
      </c>
      <c r="AC18" s="5">
        <f t="shared" si="8"/>
        <v>1.4653562999753426E-2</v>
      </c>
      <c r="AD18" s="5">
        <f t="shared" si="9"/>
        <v>0</v>
      </c>
      <c r="AE18" s="5">
        <f t="shared" si="10"/>
        <v>0</v>
      </c>
      <c r="AF18" s="5">
        <f t="shared" si="11"/>
        <v>0</v>
      </c>
      <c r="AG18" s="1">
        <f t="shared" si="27"/>
        <v>1.7698941572750093</v>
      </c>
      <c r="AH18" s="1"/>
      <c r="AI18" s="5">
        <f>T18/AG18</f>
        <v>0.47538332108259046</v>
      </c>
      <c r="AJ18" s="5">
        <f t="shared" si="12"/>
        <v>9.617115535287846E-3</v>
      </c>
      <c r="AK18" s="5">
        <f t="shared" si="13"/>
        <v>0.16103433626430516</v>
      </c>
      <c r="AL18" s="5">
        <f t="shared" si="14"/>
        <v>5.6539872178841717E-2</v>
      </c>
      <c r="AM18" s="5">
        <f t="shared" si="15"/>
        <v>9.0428926008762733E-2</v>
      </c>
      <c r="AN18" s="5">
        <f t="shared" si="16"/>
        <v>8.0902183803784458E-2</v>
      </c>
      <c r="AO18" s="5">
        <f t="shared" si="17"/>
        <v>8.3866585137513397E-2</v>
      </c>
      <c r="AP18" s="5">
        <f t="shared" si="18"/>
        <v>3.3948315747044489E-2</v>
      </c>
      <c r="AQ18" s="5">
        <f t="shared" si="19"/>
        <v>0</v>
      </c>
      <c r="AR18" s="5">
        <f t="shared" si="20"/>
        <v>8.2793442418695601E-3</v>
      </c>
      <c r="AS18" s="5">
        <f t="shared" si="21"/>
        <v>0</v>
      </c>
      <c r="AT18" s="5">
        <f t="shared" si="22"/>
        <v>0</v>
      </c>
      <c r="AU18" s="5">
        <f t="shared" si="23"/>
        <v>0</v>
      </c>
      <c r="AV18" s="1">
        <f t="shared" si="24"/>
        <v>0.99999999999999989</v>
      </c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</row>
    <row r="19" spans="1:91">
      <c r="A19" s="2">
        <v>50.86</v>
      </c>
      <c r="B19" s="1">
        <v>1.3</v>
      </c>
      <c r="C19" s="1">
        <v>15.02</v>
      </c>
      <c r="D19" s="1">
        <v>6.58</v>
      </c>
      <c r="E19" s="1">
        <v>5.84</v>
      </c>
      <c r="F19" s="1">
        <v>8.52</v>
      </c>
      <c r="G19" s="1">
        <v>4.33</v>
      </c>
      <c r="H19" s="1">
        <v>2.74</v>
      </c>
      <c r="I19" s="1"/>
      <c r="J19" s="1">
        <v>1.05</v>
      </c>
      <c r="K19" s="1"/>
      <c r="L19" s="1"/>
      <c r="M19" s="1"/>
      <c r="N19" s="3">
        <f t="shared" si="29"/>
        <v>96.239999999999981</v>
      </c>
      <c r="O19" s="2">
        <v>1185</v>
      </c>
      <c r="P19" s="2">
        <v>1E-4</v>
      </c>
      <c r="Q19" s="2" t="s">
        <v>5</v>
      </c>
      <c r="S19" s="2" t="s">
        <v>149</v>
      </c>
      <c r="T19" s="5">
        <f t="shared" si="26"/>
        <v>0.84653794940079896</v>
      </c>
      <c r="U19" s="5">
        <f t="shared" si="0"/>
        <v>1.6270337922403004E-2</v>
      </c>
      <c r="V19" s="5">
        <f t="shared" si="1"/>
        <v>0.29462534327187134</v>
      </c>
      <c r="W19" s="5">
        <f t="shared" si="2"/>
        <v>9.1579679888656937E-2</v>
      </c>
      <c r="X19" s="5">
        <f t="shared" si="3"/>
        <v>0.14491315136476426</v>
      </c>
      <c r="Y19" s="5">
        <f t="shared" si="4"/>
        <v>0.15192582025677603</v>
      </c>
      <c r="Z19" s="5">
        <f t="shared" si="5"/>
        <v>0.13972249112616975</v>
      </c>
      <c r="AA19" s="5">
        <f t="shared" si="6"/>
        <v>5.8174097664543525E-2</v>
      </c>
      <c r="AB19" s="5">
        <f t="shared" si="7"/>
        <v>0</v>
      </c>
      <c r="AC19" s="5">
        <f t="shared" si="8"/>
        <v>1.4794462643981826E-2</v>
      </c>
      <c r="AD19" s="5">
        <f t="shared" si="9"/>
        <v>0</v>
      </c>
      <c r="AE19" s="5">
        <f t="shared" si="10"/>
        <v>0</v>
      </c>
      <c r="AF19" s="5">
        <f t="shared" si="11"/>
        <v>0</v>
      </c>
      <c r="AG19" s="1">
        <f t="shared" si="27"/>
        <v>1.7585433335399658</v>
      </c>
      <c r="AH19" s="1"/>
      <c r="AI19" s="5">
        <f t="shared" si="28"/>
        <v>0.48138589095595918</v>
      </c>
      <c r="AJ19" s="5">
        <f t="shared" si="12"/>
        <v>9.2521677527562813E-3</v>
      </c>
      <c r="AK19" s="5">
        <f t="shared" si="13"/>
        <v>0.16753942746397241</v>
      </c>
      <c r="AL19" s="5">
        <f t="shared" si="14"/>
        <v>5.2077010638291239E-2</v>
      </c>
      <c r="AM19" s="5">
        <f t="shared" si="15"/>
        <v>8.2405220616913993E-2</v>
      </c>
      <c r="AN19" s="5">
        <f t="shared" si="16"/>
        <v>8.6392992062895482E-2</v>
      </c>
      <c r="AO19" s="5">
        <f t="shared" si="17"/>
        <v>7.9453538881471247E-2</v>
      </c>
      <c r="AP19" s="5">
        <f t="shared" si="18"/>
        <v>3.3080843988893049E-2</v>
      </c>
      <c r="AQ19" s="5">
        <f t="shared" si="19"/>
        <v>0</v>
      </c>
      <c r="AR19" s="5">
        <f t="shared" si="20"/>
        <v>8.4129076388469882E-3</v>
      </c>
      <c r="AS19" s="5">
        <f t="shared" si="21"/>
        <v>0</v>
      </c>
      <c r="AT19" s="5">
        <f t="shared" si="22"/>
        <v>0</v>
      </c>
      <c r="AU19" s="5">
        <f t="shared" si="23"/>
        <v>0</v>
      </c>
      <c r="AV19" s="1">
        <f t="shared" si="24"/>
        <v>0.99999999999999989</v>
      </c>
    </row>
    <row r="20" spans="1:91">
      <c r="A20" s="2">
        <v>50.48</v>
      </c>
      <c r="B20" s="1">
        <v>1.47</v>
      </c>
      <c r="C20" s="1">
        <v>14.83</v>
      </c>
      <c r="D20" s="1">
        <v>7.68</v>
      </c>
      <c r="E20" s="1">
        <v>5.44</v>
      </c>
      <c r="F20" s="1">
        <v>8.56</v>
      </c>
      <c r="G20" s="1">
        <v>4.82</v>
      </c>
      <c r="H20" s="1">
        <v>2.83</v>
      </c>
      <c r="I20" s="1"/>
      <c r="J20" s="1">
        <v>1.4</v>
      </c>
      <c r="K20" s="1"/>
      <c r="L20" s="1"/>
      <c r="M20" s="1"/>
      <c r="N20" s="3">
        <f t="shared" si="29"/>
        <v>97.51</v>
      </c>
      <c r="O20" s="2">
        <v>1175</v>
      </c>
      <c r="P20" s="2">
        <v>1E-4</v>
      </c>
      <c r="Q20" s="2" t="s">
        <v>5</v>
      </c>
      <c r="S20" s="2" t="s">
        <v>149</v>
      </c>
      <c r="T20" s="5">
        <f t="shared" si="26"/>
        <v>0.84021304926764306</v>
      </c>
      <c r="U20" s="5">
        <f t="shared" si="0"/>
        <v>1.8397997496871089E-2</v>
      </c>
      <c r="V20" s="5">
        <f t="shared" si="1"/>
        <v>0.29089839152608871</v>
      </c>
      <c r="W20" s="5">
        <f t="shared" si="2"/>
        <v>0.10688935281837161</v>
      </c>
      <c r="X20" s="5">
        <f t="shared" si="3"/>
        <v>0.13498759305210919</v>
      </c>
      <c r="Y20" s="5">
        <f t="shared" si="4"/>
        <v>0.15263908701854495</v>
      </c>
      <c r="Z20" s="5">
        <f t="shared" si="5"/>
        <v>0.15553404323975478</v>
      </c>
      <c r="AA20" s="5">
        <f t="shared" si="6"/>
        <v>6.0084925690021232E-2</v>
      </c>
      <c r="AB20" s="5">
        <f t="shared" si="7"/>
        <v>0</v>
      </c>
      <c r="AC20" s="5">
        <f t="shared" si="8"/>
        <v>1.9725950191975764E-2</v>
      </c>
      <c r="AD20" s="5">
        <f t="shared" si="9"/>
        <v>0</v>
      </c>
      <c r="AE20" s="5">
        <f t="shared" si="10"/>
        <v>0</v>
      </c>
      <c r="AF20" s="5">
        <f t="shared" si="11"/>
        <v>0</v>
      </c>
      <c r="AG20" s="1">
        <f t="shared" si="27"/>
        <v>1.7793703903013804</v>
      </c>
      <c r="AH20" s="1"/>
      <c r="AI20" s="5">
        <f t="shared" si="28"/>
        <v>0.47219682526319445</v>
      </c>
      <c r="AJ20" s="5">
        <f t="shared" si="12"/>
        <v>1.0339610907965559E-2</v>
      </c>
      <c r="AK20" s="5">
        <f t="shared" si="13"/>
        <v>0.16348388908327166</v>
      </c>
      <c r="AL20" s="5">
        <f t="shared" si="14"/>
        <v>6.0071446282899683E-2</v>
      </c>
      <c r="AM20" s="5">
        <f t="shared" si="15"/>
        <v>7.586256003127359E-2</v>
      </c>
      <c r="AN20" s="5">
        <f t="shared" si="16"/>
        <v>8.5782638539181125E-2</v>
      </c>
      <c r="AO20" s="5">
        <f t="shared" si="17"/>
        <v>8.7409593914514472E-2</v>
      </c>
      <c r="AP20" s="5">
        <f t="shared" si="18"/>
        <v>3.3767520251837144E-2</v>
      </c>
      <c r="AQ20" s="5">
        <f t="shared" si="19"/>
        <v>0</v>
      </c>
      <c r="AR20" s="5">
        <f t="shared" si="20"/>
        <v>1.1085915725862273E-2</v>
      </c>
      <c r="AS20" s="5">
        <f t="shared" si="21"/>
        <v>0</v>
      </c>
      <c r="AT20" s="5">
        <f t="shared" si="22"/>
        <v>0</v>
      </c>
      <c r="AU20" s="5">
        <f t="shared" si="23"/>
        <v>0</v>
      </c>
      <c r="AV20" s="1">
        <f t="shared" si="24"/>
        <v>0.99999999999999989</v>
      </c>
    </row>
    <row r="21" spans="1:91">
      <c r="A21" s="1">
        <v>53.5</v>
      </c>
      <c r="B21" s="1">
        <v>0.09</v>
      </c>
      <c r="C21" s="1">
        <v>9.9600000000000009</v>
      </c>
      <c r="D21" s="1">
        <v>6.41</v>
      </c>
      <c r="E21" s="1">
        <v>23.3</v>
      </c>
      <c r="F21" s="1">
        <v>5.81</v>
      </c>
      <c r="G21" s="1">
        <v>0.35</v>
      </c>
      <c r="H21" s="1"/>
      <c r="I21" s="1">
        <v>0.13</v>
      </c>
      <c r="J21" s="1"/>
      <c r="K21" s="1">
        <v>0.15</v>
      </c>
      <c r="L21" s="1">
        <v>0.51</v>
      </c>
      <c r="M21" s="1"/>
      <c r="N21" s="3">
        <v>100.2</v>
      </c>
      <c r="O21" s="17">
        <v>1410</v>
      </c>
      <c r="P21" s="2">
        <v>1E-4</v>
      </c>
      <c r="Q21" s="2" t="s">
        <v>5</v>
      </c>
      <c r="R21" s="2" t="s">
        <v>128</v>
      </c>
      <c r="S21" s="2" t="s">
        <v>138</v>
      </c>
      <c r="T21" s="5">
        <v>0.89049999999999996</v>
      </c>
      <c r="U21" s="5">
        <v>1.1000000000000001E-3</v>
      </c>
      <c r="V21" s="5">
        <v>0.19539999999999999</v>
      </c>
      <c r="W21" s="5">
        <v>8.9200000000000002E-2</v>
      </c>
      <c r="X21" s="5">
        <v>0.57820000000000005</v>
      </c>
      <c r="Y21" s="5">
        <v>0.1036</v>
      </c>
      <c r="Z21" s="5">
        <v>1.1299999999999999E-2</v>
      </c>
      <c r="AA21" s="5">
        <v>0</v>
      </c>
      <c r="AB21" s="5">
        <v>1.8E-3</v>
      </c>
      <c r="AC21" s="5">
        <v>0</v>
      </c>
      <c r="AD21" s="5">
        <v>2E-3</v>
      </c>
      <c r="AE21" s="5">
        <v>6.7000000000000002E-3</v>
      </c>
      <c r="AF21" s="5">
        <v>0</v>
      </c>
      <c r="AG21" s="1">
        <v>1.88</v>
      </c>
      <c r="AH21" s="1"/>
      <c r="AI21" s="5">
        <v>0.47370000000000001</v>
      </c>
      <c r="AJ21" s="5">
        <v>5.9999999999999995E-4</v>
      </c>
      <c r="AK21" s="5">
        <v>0.10390000000000001</v>
      </c>
      <c r="AL21" s="5">
        <v>4.7500000000000001E-2</v>
      </c>
      <c r="AM21" s="5">
        <v>0.30759999999999998</v>
      </c>
      <c r="AN21" s="5">
        <v>5.5100000000000003E-2</v>
      </c>
      <c r="AO21" s="5">
        <v>6.0000000000000001E-3</v>
      </c>
      <c r="AP21" s="5">
        <v>0</v>
      </c>
      <c r="AQ21" s="5">
        <v>1E-3</v>
      </c>
      <c r="AR21" s="5">
        <v>0</v>
      </c>
      <c r="AS21" s="5">
        <v>1.1000000000000001E-3</v>
      </c>
      <c r="AT21" s="5">
        <v>3.5999999999999999E-3</v>
      </c>
      <c r="AU21" s="5">
        <v>0</v>
      </c>
      <c r="AV21" s="1">
        <v>1</v>
      </c>
    </row>
    <row r="22" spans="1:91">
      <c r="A22" s="1">
        <v>51.3</v>
      </c>
      <c r="B22" s="1">
        <v>0.06</v>
      </c>
      <c r="C22" s="1">
        <v>8.02</v>
      </c>
      <c r="D22" s="1">
        <v>6.1</v>
      </c>
      <c r="E22" s="1">
        <v>28.9</v>
      </c>
      <c r="F22" s="1">
        <v>4.68</v>
      </c>
      <c r="G22" s="1">
        <v>0.21</v>
      </c>
      <c r="H22" s="1"/>
      <c r="I22" s="1">
        <v>0.11</v>
      </c>
      <c r="J22" s="1"/>
      <c r="K22" s="1">
        <v>0.08</v>
      </c>
      <c r="L22" s="1">
        <v>0.39</v>
      </c>
      <c r="M22" s="1"/>
      <c r="N22" s="3">
        <v>99.9</v>
      </c>
      <c r="O22" s="17">
        <v>1500</v>
      </c>
      <c r="P22" s="2">
        <v>1E-4</v>
      </c>
      <c r="Q22" s="2" t="s">
        <v>5</v>
      </c>
      <c r="S22" s="2" t="s">
        <v>137</v>
      </c>
      <c r="T22" s="5">
        <v>0.85389999999999999</v>
      </c>
      <c r="U22" s="5">
        <v>8.0000000000000004E-4</v>
      </c>
      <c r="V22" s="5">
        <v>0.1573</v>
      </c>
      <c r="W22" s="5">
        <v>8.4900000000000003E-2</v>
      </c>
      <c r="X22" s="5">
        <v>0.71709999999999996</v>
      </c>
      <c r="Y22" s="5">
        <v>8.3500000000000005E-2</v>
      </c>
      <c r="Z22" s="5">
        <v>6.7999999999999996E-3</v>
      </c>
      <c r="AA22" s="5">
        <v>0</v>
      </c>
      <c r="AB22" s="5">
        <v>1.6000000000000001E-3</v>
      </c>
      <c r="AC22" s="5">
        <v>0</v>
      </c>
      <c r="AD22" s="5">
        <v>1.1000000000000001E-3</v>
      </c>
      <c r="AE22" s="5">
        <v>5.1000000000000004E-3</v>
      </c>
      <c r="AF22" s="5">
        <v>0</v>
      </c>
      <c r="AG22" s="1">
        <v>1.91</v>
      </c>
      <c r="AH22" s="1"/>
      <c r="AI22" s="5">
        <v>0.4466</v>
      </c>
      <c r="AJ22" s="5">
        <v>4.0000000000000002E-4</v>
      </c>
      <c r="AK22" s="5">
        <v>8.2299999999999998E-2</v>
      </c>
      <c r="AL22" s="5">
        <v>4.4400000000000002E-2</v>
      </c>
      <c r="AM22" s="5">
        <v>0.37509999999999999</v>
      </c>
      <c r="AN22" s="5">
        <v>4.36E-2</v>
      </c>
      <c r="AO22" s="5">
        <v>3.5000000000000001E-3</v>
      </c>
      <c r="AP22" s="5">
        <v>0</v>
      </c>
      <c r="AQ22" s="5">
        <v>8.0000000000000004E-4</v>
      </c>
      <c r="AR22" s="5">
        <v>0</v>
      </c>
      <c r="AS22" s="5">
        <v>5.9999999999999995E-4</v>
      </c>
      <c r="AT22" s="5">
        <v>2.7000000000000001E-3</v>
      </c>
      <c r="AU22" s="5">
        <v>0</v>
      </c>
      <c r="AV22" s="1">
        <v>1</v>
      </c>
    </row>
    <row r="23" spans="1:91">
      <c r="A23" s="1">
        <v>54.6</v>
      </c>
      <c r="B23" s="1">
        <v>0.15</v>
      </c>
      <c r="C23" s="1">
        <v>15</v>
      </c>
      <c r="D23" s="1">
        <v>5.77</v>
      </c>
      <c r="E23" s="1">
        <v>14.4</v>
      </c>
      <c r="F23" s="1">
        <v>8.98</v>
      </c>
      <c r="G23" s="1">
        <v>0.38</v>
      </c>
      <c r="H23" s="1"/>
      <c r="I23" s="1">
        <v>0.14000000000000001</v>
      </c>
      <c r="J23" s="1"/>
      <c r="K23" s="1">
        <v>0.03</v>
      </c>
      <c r="L23" s="1">
        <v>0.13</v>
      </c>
      <c r="M23" s="1"/>
      <c r="N23" s="3">
        <v>99.6</v>
      </c>
      <c r="O23" s="17">
        <v>1275</v>
      </c>
      <c r="P23" s="2">
        <v>1E-4</v>
      </c>
      <c r="Q23" s="2" t="s">
        <v>81</v>
      </c>
      <c r="S23" s="2" t="s">
        <v>138</v>
      </c>
      <c r="T23" s="5">
        <v>0.90880000000000005</v>
      </c>
      <c r="U23" s="5">
        <v>1.9E-3</v>
      </c>
      <c r="V23" s="5">
        <v>0.29420000000000002</v>
      </c>
      <c r="W23" s="5">
        <v>8.0299999999999996E-2</v>
      </c>
      <c r="X23" s="5">
        <v>0.35730000000000001</v>
      </c>
      <c r="Y23" s="5">
        <v>0.16009999999999999</v>
      </c>
      <c r="Z23" s="5">
        <v>1.23E-2</v>
      </c>
      <c r="AA23" s="5">
        <v>0</v>
      </c>
      <c r="AB23" s="5">
        <v>2E-3</v>
      </c>
      <c r="AC23" s="5">
        <v>0</v>
      </c>
      <c r="AD23" s="5">
        <v>4.0000000000000002E-4</v>
      </c>
      <c r="AE23" s="5">
        <v>1.6999999999999999E-3</v>
      </c>
      <c r="AF23" s="5">
        <v>0</v>
      </c>
      <c r="AG23" s="1">
        <v>1.82</v>
      </c>
      <c r="AH23" s="1"/>
      <c r="AI23" s="5">
        <v>0.49959999999999999</v>
      </c>
      <c r="AJ23" s="5">
        <v>1E-3</v>
      </c>
      <c r="AK23" s="5">
        <v>0.1618</v>
      </c>
      <c r="AL23" s="5">
        <v>4.41E-2</v>
      </c>
      <c r="AM23" s="5">
        <v>0.19639999999999999</v>
      </c>
      <c r="AN23" s="5">
        <v>8.7999999999999995E-2</v>
      </c>
      <c r="AO23" s="5">
        <v>6.7000000000000002E-3</v>
      </c>
      <c r="AP23" s="5">
        <v>0</v>
      </c>
      <c r="AQ23" s="5">
        <v>1.1000000000000001E-3</v>
      </c>
      <c r="AR23" s="5">
        <v>0</v>
      </c>
      <c r="AS23" s="5">
        <v>2.0000000000000001E-4</v>
      </c>
      <c r="AT23" s="5">
        <v>8.9999999999999998E-4</v>
      </c>
      <c r="AU23" s="5">
        <v>0</v>
      </c>
      <c r="AV23" s="1">
        <v>1</v>
      </c>
    </row>
    <row r="24" spans="1:91">
      <c r="A24" s="1">
        <v>50.6</v>
      </c>
      <c r="B24" s="1">
        <v>0.1</v>
      </c>
      <c r="C24" s="1">
        <v>7.58</v>
      </c>
      <c r="D24" s="1">
        <v>6.22</v>
      </c>
      <c r="E24" s="1">
        <v>30.6</v>
      </c>
      <c r="F24" s="1">
        <v>4.5999999999999996</v>
      </c>
      <c r="G24" s="1">
        <v>0.24</v>
      </c>
      <c r="H24" s="1"/>
      <c r="I24" s="1">
        <v>0.14000000000000001</v>
      </c>
      <c r="J24" s="1"/>
      <c r="K24" s="1">
        <v>0.1</v>
      </c>
      <c r="L24" s="1">
        <v>0.51</v>
      </c>
      <c r="M24" s="1"/>
      <c r="N24" s="3">
        <v>100.7</v>
      </c>
      <c r="O24" s="17">
        <v>1530</v>
      </c>
      <c r="P24" s="2">
        <v>1E-4</v>
      </c>
      <c r="Q24" s="2" t="s">
        <v>5</v>
      </c>
      <c r="S24" s="2" t="s">
        <v>137</v>
      </c>
      <c r="T24" s="5">
        <v>0.84219999999999995</v>
      </c>
      <c r="U24" s="5">
        <v>1.2999999999999999E-3</v>
      </c>
      <c r="V24" s="5">
        <v>0.1487</v>
      </c>
      <c r="W24" s="5">
        <v>8.6599999999999996E-2</v>
      </c>
      <c r="X24" s="5">
        <v>0.75929999999999997</v>
      </c>
      <c r="Y24" s="5">
        <v>8.2000000000000003E-2</v>
      </c>
      <c r="Z24" s="5">
        <v>7.7000000000000002E-3</v>
      </c>
      <c r="AA24" s="5">
        <v>0</v>
      </c>
      <c r="AB24" s="5">
        <v>2E-3</v>
      </c>
      <c r="AC24" s="5">
        <v>0</v>
      </c>
      <c r="AD24" s="5">
        <v>1.2999999999999999E-3</v>
      </c>
      <c r="AE24" s="5">
        <v>6.7000000000000002E-3</v>
      </c>
      <c r="AF24" s="5">
        <v>0</v>
      </c>
      <c r="AG24" s="1">
        <v>1.94</v>
      </c>
      <c r="AH24" s="1"/>
      <c r="AI24" s="5">
        <v>0.43459999999999999</v>
      </c>
      <c r="AJ24" s="5">
        <v>5.9999999999999995E-4</v>
      </c>
      <c r="AK24" s="5">
        <v>7.6700000000000004E-2</v>
      </c>
      <c r="AL24" s="5">
        <v>4.4699999999999997E-2</v>
      </c>
      <c r="AM24" s="5">
        <v>0.39179999999999998</v>
      </c>
      <c r="AN24" s="5">
        <v>4.2299999999999997E-2</v>
      </c>
      <c r="AO24" s="5">
        <v>4.0000000000000001E-3</v>
      </c>
      <c r="AP24" s="5">
        <v>0</v>
      </c>
      <c r="AQ24" s="5">
        <v>1E-3</v>
      </c>
      <c r="AR24" s="5">
        <v>0</v>
      </c>
      <c r="AS24" s="5">
        <v>6.9999999999999999E-4</v>
      </c>
      <c r="AT24" s="5">
        <v>3.5000000000000001E-3</v>
      </c>
      <c r="AU24" s="5">
        <v>0</v>
      </c>
      <c r="AV24" s="1">
        <v>1</v>
      </c>
    </row>
    <row r="25" spans="1:91">
      <c r="A25" s="1">
        <v>54.8</v>
      </c>
      <c r="B25" s="1">
        <v>0.2</v>
      </c>
      <c r="C25" s="1">
        <v>13.5</v>
      </c>
      <c r="D25" s="1">
        <v>6.22</v>
      </c>
      <c r="E25" s="1">
        <v>16.2</v>
      </c>
      <c r="F25" s="1">
        <v>8.3000000000000007</v>
      </c>
      <c r="G25" s="1">
        <v>0.46</v>
      </c>
      <c r="H25" s="1"/>
      <c r="I25" s="1">
        <v>0.18</v>
      </c>
      <c r="J25" s="1"/>
      <c r="K25" s="1">
        <v>0.04</v>
      </c>
      <c r="L25" s="1">
        <v>0.2</v>
      </c>
      <c r="M25" s="1"/>
      <c r="N25" s="3">
        <v>100.1</v>
      </c>
      <c r="O25" s="17">
        <v>1320</v>
      </c>
      <c r="P25" s="2">
        <v>1E-4</v>
      </c>
      <c r="Q25" s="2" t="s">
        <v>81</v>
      </c>
      <c r="S25" s="2" t="s">
        <v>138</v>
      </c>
      <c r="T25" s="5">
        <v>0.91210000000000002</v>
      </c>
      <c r="U25" s="5">
        <v>2.5000000000000001E-3</v>
      </c>
      <c r="V25" s="5">
        <v>0.26479999999999998</v>
      </c>
      <c r="W25" s="5">
        <v>8.6599999999999996E-2</v>
      </c>
      <c r="X25" s="5">
        <v>0.40200000000000002</v>
      </c>
      <c r="Y25" s="5">
        <v>0.14799999999999999</v>
      </c>
      <c r="Z25" s="5">
        <v>1.4800000000000001E-2</v>
      </c>
      <c r="AA25" s="5">
        <v>0</v>
      </c>
      <c r="AB25" s="5">
        <v>2.5000000000000001E-3</v>
      </c>
      <c r="AC25" s="5">
        <v>0</v>
      </c>
      <c r="AD25" s="5">
        <v>5.0000000000000001E-4</v>
      </c>
      <c r="AE25" s="5">
        <v>2.5999999999999999E-3</v>
      </c>
      <c r="AF25" s="5">
        <v>0</v>
      </c>
      <c r="AG25" s="1">
        <v>1.84</v>
      </c>
      <c r="AH25" s="1"/>
      <c r="AI25" s="5">
        <v>0.49669999999999997</v>
      </c>
      <c r="AJ25" s="5">
        <v>1.4E-3</v>
      </c>
      <c r="AK25" s="5">
        <v>0.14419999999999999</v>
      </c>
      <c r="AL25" s="5">
        <v>4.7100000000000003E-2</v>
      </c>
      <c r="AM25" s="5">
        <v>0.21890000000000001</v>
      </c>
      <c r="AN25" s="5">
        <v>8.0600000000000005E-2</v>
      </c>
      <c r="AO25" s="5">
        <v>8.0999999999999996E-3</v>
      </c>
      <c r="AP25" s="5">
        <v>0</v>
      </c>
      <c r="AQ25" s="5">
        <v>1.4E-3</v>
      </c>
      <c r="AR25" s="5">
        <v>0</v>
      </c>
      <c r="AS25" s="5">
        <v>2.9999999999999997E-4</v>
      </c>
      <c r="AT25" s="5">
        <v>1.4E-3</v>
      </c>
      <c r="AU25" s="5">
        <v>0</v>
      </c>
      <c r="AV25" s="1">
        <v>1</v>
      </c>
    </row>
    <row r="26" spans="1:91">
      <c r="A26" s="2">
        <v>47.8</v>
      </c>
      <c r="B26" s="1">
        <v>0.55000000000000004</v>
      </c>
      <c r="C26" s="1">
        <v>18.600000000000001</v>
      </c>
      <c r="D26" s="1">
        <v>8.4</v>
      </c>
      <c r="E26" s="1">
        <v>10.4</v>
      </c>
      <c r="F26" s="1">
        <v>11.7</v>
      </c>
      <c r="G26" s="1">
        <v>2.29</v>
      </c>
      <c r="H26" s="1">
        <v>0.09</v>
      </c>
      <c r="I26" s="1">
        <v>0.15</v>
      </c>
      <c r="J26" s="1">
        <v>0.14000000000000001</v>
      </c>
      <c r="K26" s="1"/>
      <c r="L26" s="1">
        <v>0.09</v>
      </c>
      <c r="M26" s="1"/>
      <c r="N26" s="3">
        <f t="shared" si="29"/>
        <v>100.21000000000002</v>
      </c>
      <c r="O26" s="2">
        <v>1244</v>
      </c>
      <c r="P26" s="2">
        <v>1E-4</v>
      </c>
      <c r="Q26" s="2" t="s">
        <v>7</v>
      </c>
      <c r="R26" s="2" t="s">
        <v>93</v>
      </c>
      <c r="S26" s="2" t="s">
        <v>137</v>
      </c>
      <c r="T26" s="5">
        <f>A26/60.08</f>
        <v>0.79560585885486013</v>
      </c>
      <c r="U26" s="5">
        <f>B26/79.9</f>
        <v>6.8836045056320403E-3</v>
      </c>
      <c r="V26" s="5">
        <f>C26/50.98</f>
        <v>0.36484896037661835</v>
      </c>
      <c r="W26" s="5">
        <f>D26/71.85</f>
        <v>0.11691022964509395</v>
      </c>
      <c r="X26" s="5">
        <f>E26/40.3</f>
        <v>0.25806451612903231</v>
      </c>
      <c r="Y26" s="5">
        <f>F26/56.08</f>
        <v>0.20863052781740371</v>
      </c>
      <c r="Z26" s="5">
        <f>G26/30.99</f>
        <v>7.389480477573411E-2</v>
      </c>
      <c r="AA26" s="5">
        <f>H26/47.1</f>
        <v>1.9108280254777068E-3</v>
      </c>
      <c r="AB26" s="5">
        <f>I26/70.94</f>
        <v>2.11446292641669E-3</v>
      </c>
      <c r="AC26" s="5">
        <f>J26/70.9725</f>
        <v>1.9725950191975769E-3</v>
      </c>
      <c r="AD26" s="5">
        <f>K26/74.71</f>
        <v>0</v>
      </c>
      <c r="AE26" s="5">
        <f>L26/75.995</f>
        <v>1.1842884400289492E-3</v>
      </c>
      <c r="AF26" s="5">
        <f>M26/74.93</f>
        <v>0</v>
      </c>
      <c r="AG26" s="1">
        <f t="shared" si="27"/>
        <v>1.8320206765154956</v>
      </c>
      <c r="AH26" s="1"/>
      <c r="AI26" s="5">
        <f t="shared" si="28"/>
        <v>0.43427777265489326</v>
      </c>
      <c r="AJ26" s="5">
        <f t="shared" si="12"/>
        <v>3.7573836332047629E-3</v>
      </c>
      <c r="AK26" s="5">
        <f t="shared" si="13"/>
        <v>0.19915111497025312</v>
      </c>
      <c r="AL26" s="5">
        <f t="shared" si="14"/>
        <v>6.3814907300859328E-2</v>
      </c>
      <c r="AM26" s="5">
        <f t="shared" si="15"/>
        <v>0.14086332072401669</v>
      </c>
      <c r="AN26" s="5">
        <f t="shared" si="16"/>
        <v>0.1138800071919598</v>
      </c>
      <c r="AO26" s="5">
        <f t="shared" si="17"/>
        <v>4.0335136891730974E-2</v>
      </c>
      <c r="AP26" s="5">
        <f t="shared" si="18"/>
        <v>1.0430166263800597E-3</v>
      </c>
      <c r="AQ26" s="5">
        <f t="shared" si="19"/>
        <v>1.1541697937811487E-3</v>
      </c>
      <c r="AR26" s="5">
        <f t="shared" si="20"/>
        <v>1.0767318537853261E-3</v>
      </c>
      <c r="AS26" s="5">
        <f t="shared" si="21"/>
        <v>0</v>
      </c>
      <c r="AT26" s="5">
        <f t="shared" si="22"/>
        <v>6.4643835913548008E-4</v>
      </c>
      <c r="AU26" s="5">
        <f t="shared" si="23"/>
        <v>0</v>
      </c>
      <c r="AV26" s="1">
        <f t="shared" si="24"/>
        <v>0.99999999999999989</v>
      </c>
    </row>
    <row r="27" spans="1:91">
      <c r="A27" s="2">
        <v>48.6</v>
      </c>
      <c r="B27" s="1">
        <v>0.65</v>
      </c>
      <c r="C27" s="1">
        <v>17.600000000000001</v>
      </c>
      <c r="D27" s="1">
        <v>8.83</v>
      </c>
      <c r="E27" s="1">
        <v>9.89</v>
      </c>
      <c r="F27" s="1">
        <v>11.7</v>
      </c>
      <c r="G27" s="1">
        <v>2.3199999999999998</v>
      </c>
      <c r="H27" s="1">
        <v>0.1</v>
      </c>
      <c r="I27" s="1">
        <v>0.17</v>
      </c>
      <c r="J27" s="1">
        <v>0.13</v>
      </c>
      <c r="K27" s="1"/>
      <c r="L27" s="1">
        <v>0.09</v>
      </c>
      <c r="M27" s="1"/>
      <c r="N27" s="3">
        <f t="shared" si="29"/>
        <v>100.07999999999998</v>
      </c>
      <c r="O27" s="2">
        <v>1238</v>
      </c>
      <c r="P27" s="2">
        <v>1E-4</v>
      </c>
      <c r="Q27" s="2" t="s">
        <v>7</v>
      </c>
      <c r="S27" s="2" t="s">
        <v>137</v>
      </c>
      <c r="T27" s="5">
        <f>A27/60.08</f>
        <v>0.80892143808255668</v>
      </c>
      <c r="U27" s="5">
        <f>B27/79.9</f>
        <v>8.135168961201502E-3</v>
      </c>
      <c r="V27" s="5">
        <f>C27/50.98</f>
        <v>0.34523342487249908</v>
      </c>
      <c r="W27" s="5">
        <f>D27/71.85</f>
        <v>0.12289491997216424</v>
      </c>
      <c r="X27" s="5">
        <f>E27/40.3</f>
        <v>0.24540942928039705</v>
      </c>
      <c r="Y27" s="5">
        <f>F27/56.08</f>
        <v>0.20863052781740371</v>
      </c>
      <c r="Z27" s="5">
        <f>G27/30.99</f>
        <v>7.486285898676992E-2</v>
      </c>
      <c r="AA27" s="5">
        <f>H27/47.1</f>
        <v>2.1231422505307855E-3</v>
      </c>
      <c r="AB27" s="5">
        <f>I27/70.94</f>
        <v>2.3963913166055823E-3</v>
      </c>
      <c r="AC27" s="5">
        <f>J27/70.9725</f>
        <v>1.8316953749691783E-3</v>
      </c>
      <c r="AD27" s="5">
        <f>K27/74.71</f>
        <v>0</v>
      </c>
      <c r="AE27" s="5">
        <f>L27/75.995</f>
        <v>1.1842884400289492E-3</v>
      </c>
      <c r="AF27" s="5">
        <f>M27/74.93</f>
        <v>0</v>
      </c>
      <c r="AG27" s="1">
        <f t="shared" si="27"/>
        <v>1.8216232853551266</v>
      </c>
      <c r="AH27" s="1"/>
      <c r="AI27" s="5">
        <f t="shared" si="28"/>
        <v>0.44406625924572374</v>
      </c>
      <c r="AJ27" s="5">
        <f t="shared" si="12"/>
        <v>4.4658898613142975E-3</v>
      </c>
      <c r="AK27" s="5">
        <f t="shared" si="13"/>
        <v>0.18951965955199987</v>
      </c>
      <c r="AL27" s="5">
        <f t="shared" si="14"/>
        <v>6.7464508694071612E-2</v>
      </c>
      <c r="AM27" s="5">
        <f t="shared" si="15"/>
        <v>0.13472018679897052</v>
      </c>
      <c r="AN27" s="5">
        <f t="shared" si="16"/>
        <v>0.11453000710667302</v>
      </c>
      <c r="AO27" s="5">
        <f t="shared" si="17"/>
        <v>4.1096784164227101E-2</v>
      </c>
      <c r="AP27" s="5">
        <f t="shared" si="18"/>
        <v>1.1655221294104602E-3</v>
      </c>
      <c r="AQ27" s="5">
        <f t="shared" si="19"/>
        <v>1.3155251889187419E-3</v>
      </c>
      <c r="AR27" s="5">
        <f t="shared" si="20"/>
        <v>1.0055291836105883E-3</v>
      </c>
      <c r="AS27" s="5">
        <f t="shared" si="21"/>
        <v>0</v>
      </c>
      <c r="AT27" s="5">
        <f t="shared" si="22"/>
        <v>6.5012807508006319E-4</v>
      </c>
      <c r="AU27" s="5">
        <f t="shared" si="23"/>
        <v>0</v>
      </c>
      <c r="AV27" s="1">
        <f t="shared" si="24"/>
        <v>1.0000000000000002</v>
      </c>
    </row>
    <row r="28" spans="1:91">
      <c r="A28" s="2">
        <v>48.9</v>
      </c>
      <c r="B28" s="1">
        <v>0.68</v>
      </c>
      <c r="C28" s="1">
        <v>17.2</v>
      </c>
      <c r="D28" s="1">
        <v>8.93</v>
      </c>
      <c r="E28" s="1">
        <v>9.39</v>
      </c>
      <c r="F28" s="1">
        <v>11.7</v>
      </c>
      <c r="G28" s="1">
        <v>2.54</v>
      </c>
      <c r="H28" s="1">
        <v>0.12</v>
      </c>
      <c r="I28" s="1">
        <v>0.19</v>
      </c>
      <c r="J28" s="1">
        <v>0.14000000000000001</v>
      </c>
      <c r="K28" s="1"/>
      <c r="L28" s="1">
        <v>0.09</v>
      </c>
      <c r="M28" s="1"/>
      <c r="N28" s="3">
        <f t="shared" si="29"/>
        <v>99.880000000000024</v>
      </c>
      <c r="O28" s="2">
        <v>1229</v>
      </c>
      <c r="P28" s="2">
        <v>1E-4</v>
      </c>
      <c r="Q28" s="2" t="s">
        <v>7</v>
      </c>
      <c r="S28" s="2" t="s">
        <v>137</v>
      </c>
      <c r="T28" s="5">
        <f>A28/60.08</f>
        <v>0.81391478029294273</v>
      </c>
      <c r="U28" s="5">
        <f>B28/79.9</f>
        <v>8.5106382978723406E-3</v>
      </c>
      <c r="V28" s="5">
        <f>C28/50.98</f>
        <v>0.33738721067085131</v>
      </c>
      <c r="W28" s="5">
        <f>D28/71.85</f>
        <v>0.12428670842032012</v>
      </c>
      <c r="X28" s="5">
        <f>E28/40.3</f>
        <v>0.23300248138957819</v>
      </c>
      <c r="Y28" s="5">
        <f>F28/56.08</f>
        <v>0.20863052781740371</v>
      </c>
      <c r="Z28" s="5">
        <f>G28/30.99</f>
        <v>8.1961923201032599E-2</v>
      </c>
      <c r="AA28" s="5">
        <f>H28/47.1</f>
        <v>2.5477707006369425E-3</v>
      </c>
      <c r="AB28" s="5">
        <f>I28/70.94</f>
        <v>2.6783197067944743E-3</v>
      </c>
      <c r="AC28" s="5">
        <f>J28/70.9725</f>
        <v>1.9725950191975769E-3</v>
      </c>
      <c r="AD28" s="5">
        <f>K28/74.71</f>
        <v>0</v>
      </c>
      <c r="AE28" s="5">
        <f>L28/75.995</f>
        <v>1.1842884400289492E-3</v>
      </c>
      <c r="AF28" s="5">
        <f>M28/74.93</f>
        <v>0</v>
      </c>
      <c r="AG28" s="1">
        <f t="shared" si="27"/>
        <v>1.816077243956659</v>
      </c>
      <c r="AH28" s="1"/>
      <c r="AI28" s="5">
        <f t="shared" si="28"/>
        <v>0.44817189522163681</v>
      </c>
      <c r="AJ28" s="5">
        <f t="shared" si="12"/>
        <v>4.6862755018780731E-3</v>
      </c>
      <c r="AK28" s="5">
        <f t="shared" si="13"/>
        <v>0.18577800685161996</v>
      </c>
      <c r="AL28" s="5">
        <f t="shared" si="14"/>
        <v>6.8436906433307104E-2</v>
      </c>
      <c r="AM28" s="5">
        <f t="shared" si="15"/>
        <v>0.12829987389850186</v>
      </c>
      <c r="AN28" s="5">
        <f t="shared" si="16"/>
        <v>0.11487976544591443</v>
      </c>
      <c r="AO28" s="5">
        <f t="shared" si="17"/>
        <v>4.5131297952097811E-2</v>
      </c>
      <c r="AP28" s="5">
        <f t="shared" si="18"/>
        <v>1.4028977617087225E-3</v>
      </c>
      <c r="AQ28" s="5">
        <f t="shared" si="19"/>
        <v>1.4747829233074145E-3</v>
      </c>
      <c r="AR28" s="5">
        <f t="shared" si="20"/>
        <v>1.0861845363470967E-3</v>
      </c>
      <c r="AS28" s="5">
        <f t="shared" si="21"/>
        <v>0</v>
      </c>
      <c r="AT28" s="5">
        <f t="shared" si="22"/>
        <v>6.5211347368064501E-4</v>
      </c>
      <c r="AU28" s="5">
        <f t="shared" si="23"/>
        <v>0</v>
      </c>
      <c r="AV28" s="1">
        <f t="shared" si="24"/>
        <v>0.99999999999999989</v>
      </c>
    </row>
    <row r="29" spans="1:91">
      <c r="A29" s="1">
        <v>48.2</v>
      </c>
      <c r="B29" s="1">
        <v>0.65</v>
      </c>
      <c r="C29" s="1">
        <v>16.3</v>
      </c>
      <c r="D29" s="1">
        <v>8.9</v>
      </c>
      <c r="E29" s="1">
        <v>10.8</v>
      </c>
      <c r="F29" s="1">
        <v>12.4</v>
      </c>
      <c r="G29" s="1">
        <v>1.98</v>
      </c>
      <c r="H29" s="1">
        <v>0.1</v>
      </c>
      <c r="I29" s="1"/>
      <c r="J29" s="1"/>
      <c r="K29" s="1"/>
      <c r="L29" s="1">
        <v>0.11</v>
      </c>
      <c r="M29" s="1"/>
      <c r="N29" s="3">
        <v>99.4</v>
      </c>
      <c r="O29" s="17">
        <v>1268</v>
      </c>
      <c r="P29" s="2">
        <v>1E-4</v>
      </c>
      <c r="Q29" s="2" t="s">
        <v>5</v>
      </c>
      <c r="R29" s="2" t="s">
        <v>133</v>
      </c>
      <c r="S29" s="2" t="s">
        <v>137</v>
      </c>
      <c r="T29" s="5">
        <v>0.80230000000000001</v>
      </c>
      <c r="U29" s="5">
        <v>8.0999999999999996E-3</v>
      </c>
      <c r="V29" s="5">
        <v>0.31969999999999998</v>
      </c>
      <c r="W29" s="5">
        <v>0.1239</v>
      </c>
      <c r="X29" s="5">
        <v>0.26800000000000002</v>
      </c>
      <c r="Y29" s="5">
        <v>0.22109999999999999</v>
      </c>
      <c r="Z29" s="5">
        <v>6.3899999999999998E-2</v>
      </c>
      <c r="AA29" s="5">
        <v>2.0999999999999999E-3</v>
      </c>
      <c r="AB29" s="5">
        <v>0</v>
      </c>
      <c r="AC29" s="5">
        <v>0</v>
      </c>
      <c r="AD29" s="5">
        <v>0</v>
      </c>
      <c r="AE29" s="5">
        <v>1.4E-3</v>
      </c>
      <c r="AF29" s="5">
        <v>0</v>
      </c>
      <c r="AG29" s="1">
        <v>1.81</v>
      </c>
      <c r="AH29" s="1"/>
      <c r="AI29" s="5">
        <v>0.44309999999999999</v>
      </c>
      <c r="AJ29" s="5">
        <v>4.4999999999999997E-3</v>
      </c>
      <c r="AK29" s="5">
        <v>0.17660000000000001</v>
      </c>
      <c r="AL29" s="5">
        <v>6.8400000000000002E-2</v>
      </c>
      <c r="AM29" s="5">
        <v>0.14799999999999999</v>
      </c>
      <c r="AN29" s="5">
        <v>0.1221</v>
      </c>
      <c r="AO29" s="5">
        <v>3.5299999999999998E-2</v>
      </c>
      <c r="AP29" s="5">
        <v>1.1999999999999999E-3</v>
      </c>
      <c r="AQ29" s="5">
        <v>0</v>
      </c>
      <c r="AR29" s="5">
        <v>0</v>
      </c>
      <c r="AS29" s="5">
        <v>0</v>
      </c>
      <c r="AT29" s="5">
        <v>8.0000000000000004E-4</v>
      </c>
      <c r="AU29" s="5">
        <v>0</v>
      </c>
      <c r="AV29" s="1">
        <v>1</v>
      </c>
    </row>
    <row r="30" spans="1:91">
      <c r="A30" s="1">
        <v>48.3</v>
      </c>
      <c r="B30" s="1">
        <v>0.74</v>
      </c>
      <c r="C30" s="1">
        <v>16.3</v>
      </c>
      <c r="D30" s="1">
        <v>8.9499999999999993</v>
      </c>
      <c r="E30" s="1">
        <v>10.6</v>
      </c>
      <c r="F30" s="1">
        <v>11.9</v>
      </c>
      <c r="G30" s="1">
        <v>1.97</v>
      </c>
      <c r="H30" s="1">
        <v>0.09</v>
      </c>
      <c r="I30" s="1"/>
      <c r="J30" s="1"/>
      <c r="K30" s="1"/>
      <c r="L30" s="1">
        <v>0.06</v>
      </c>
      <c r="M30" s="1"/>
      <c r="N30" s="3">
        <v>98.9</v>
      </c>
      <c r="O30" s="17">
        <v>1265</v>
      </c>
      <c r="P30" s="2">
        <v>1E-4</v>
      </c>
      <c r="Q30" s="2" t="s">
        <v>5</v>
      </c>
      <c r="S30" s="2" t="s">
        <v>137</v>
      </c>
      <c r="T30" s="5">
        <v>0.80389999999999995</v>
      </c>
      <c r="U30" s="5">
        <v>9.2999999999999992E-3</v>
      </c>
      <c r="V30" s="5">
        <v>0.31969999999999998</v>
      </c>
      <c r="W30" s="5">
        <v>0.1246</v>
      </c>
      <c r="X30" s="5">
        <v>0.26300000000000001</v>
      </c>
      <c r="Y30" s="5">
        <v>0.2122</v>
      </c>
      <c r="Z30" s="5">
        <v>6.3600000000000004E-2</v>
      </c>
      <c r="AA30" s="5">
        <v>1.9E-3</v>
      </c>
      <c r="AB30" s="5">
        <v>0</v>
      </c>
      <c r="AC30" s="5">
        <v>0</v>
      </c>
      <c r="AD30" s="5">
        <v>0</v>
      </c>
      <c r="AE30" s="5">
        <v>8.0000000000000004E-4</v>
      </c>
      <c r="AF30" s="5">
        <v>0</v>
      </c>
      <c r="AG30" s="1">
        <v>1.8</v>
      </c>
      <c r="AH30" s="1"/>
      <c r="AI30" s="5">
        <v>0.44690000000000002</v>
      </c>
      <c r="AJ30" s="5">
        <v>5.1000000000000004E-3</v>
      </c>
      <c r="AK30" s="5">
        <v>0.1777</v>
      </c>
      <c r="AL30" s="5">
        <v>6.9199999999999998E-2</v>
      </c>
      <c r="AM30" s="5">
        <v>0.1462</v>
      </c>
      <c r="AN30" s="5">
        <v>0.11799999999999999</v>
      </c>
      <c r="AO30" s="5">
        <v>3.5299999999999998E-2</v>
      </c>
      <c r="AP30" s="5">
        <v>1.1000000000000001E-3</v>
      </c>
      <c r="AQ30" s="5">
        <v>0</v>
      </c>
      <c r="AR30" s="5">
        <v>0</v>
      </c>
      <c r="AS30" s="5">
        <v>0</v>
      </c>
      <c r="AT30" s="5">
        <v>4.0000000000000002E-4</v>
      </c>
      <c r="AU30" s="5">
        <v>0</v>
      </c>
      <c r="AV30" s="1">
        <v>1</v>
      </c>
    </row>
    <row r="31" spans="1:91">
      <c r="A31" s="1">
        <v>48.2</v>
      </c>
      <c r="B31" s="1">
        <v>0.72</v>
      </c>
      <c r="C31" s="1">
        <v>16.600000000000001</v>
      </c>
      <c r="D31" s="1">
        <v>8.9600000000000009</v>
      </c>
      <c r="E31" s="1">
        <v>10.5</v>
      </c>
      <c r="F31" s="1">
        <v>12.1</v>
      </c>
      <c r="G31" s="1">
        <v>1.92</v>
      </c>
      <c r="H31" s="1">
        <v>0.1</v>
      </c>
      <c r="I31" s="1"/>
      <c r="J31" s="1"/>
      <c r="K31" s="1"/>
      <c r="L31" s="1">
        <v>0.13</v>
      </c>
      <c r="M31" s="1"/>
      <c r="N31" s="3">
        <v>99.2</v>
      </c>
      <c r="O31" s="17">
        <v>1253</v>
      </c>
      <c r="P31" s="2">
        <v>1E-4</v>
      </c>
      <c r="Q31" s="2" t="s">
        <v>5</v>
      </c>
      <c r="S31" s="2" t="s">
        <v>137</v>
      </c>
      <c r="T31" s="5">
        <v>0.80230000000000001</v>
      </c>
      <c r="U31" s="5">
        <v>8.9999999999999993E-3</v>
      </c>
      <c r="V31" s="5">
        <v>0.3256</v>
      </c>
      <c r="W31" s="5">
        <v>0.12470000000000001</v>
      </c>
      <c r="X31" s="5">
        <v>0.26050000000000001</v>
      </c>
      <c r="Y31" s="5">
        <v>0.21579999999999999</v>
      </c>
      <c r="Z31" s="5">
        <v>6.2E-2</v>
      </c>
      <c r="AA31" s="5">
        <v>2.0999999999999999E-3</v>
      </c>
      <c r="AB31" s="5">
        <v>0</v>
      </c>
      <c r="AC31" s="5">
        <v>0</v>
      </c>
      <c r="AD31" s="5">
        <v>0</v>
      </c>
      <c r="AE31" s="5">
        <v>1.6999999999999999E-3</v>
      </c>
      <c r="AF31" s="5">
        <v>0</v>
      </c>
      <c r="AG31" s="1">
        <v>1.8</v>
      </c>
      <c r="AH31" s="1"/>
      <c r="AI31" s="5">
        <v>0.44479999999999997</v>
      </c>
      <c r="AJ31" s="5">
        <v>5.0000000000000001E-3</v>
      </c>
      <c r="AK31" s="5">
        <v>0.18049999999999999</v>
      </c>
      <c r="AL31" s="5">
        <v>6.9099999999999995E-2</v>
      </c>
      <c r="AM31" s="5">
        <v>0.14449999999999999</v>
      </c>
      <c r="AN31" s="5">
        <v>0.1196</v>
      </c>
      <c r="AO31" s="5">
        <v>3.4299999999999997E-2</v>
      </c>
      <c r="AP31" s="5">
        <v>1.1999999999999999E-3</v>
      </c>
      <c r="AQ31" s="5">
        <v>0</v>
      </c>
      <c r="AR31" s="5">
        <v>0</v>
      </c>
      <c r="AS31" s="5">
        <v>0</v>
      </c>
      <c r="AT31" s="5">
        <v>8.9999999999999998E-4</v>
      </c>
      <c r="AU31" s="5">
        <v>0</v>
      </c>
      <c r="AV31" s="1">
        <v>1</v>
      </c>
    </row>
    <row r="32" spans="1:91">
      <c r="A32" s="1">
        <v>48.4</v>
      </c>
      <c r="B32" s="1">
        <v>0.74</v>
      </c>
      <c r="C32" s="1">
        <v>17.3</v>
      </c>
      <c r="D32" s="1">
        <v>8.9</v>
      </c>
      <c r="E32" s="1">
        <v>10.1</v>
      </c>
      <c r="F32" s="1">
        <v>12.6</v>
      </c>
      <c r="G32" s="1">
        <v>1.98</v>
      </c>
      <c r="H32" s="1">
        <v>0.08</v>
      </c>
      <c r="I32" s="1"/>
      <c r="J32" s="1"/>
      <c r="K32" s="1"/>
      <c r="L32" s="1">
        <v>0.15</v>
      </c>
      <c r="M32" s="1"/>
      <c r="N32" s="3">
        <v>100.3</v>
      </c>
      <c r="O32" s="17">
        <v>1245</v>
      </c>
      <c r="P32" s="2">
        <v>1E-4</v>
      </c>
      <c r="Q32" s="2" t="s">
        <v>5</v>
      </c>
      <c r="S32" s="2" t="s">
        <v>137</v>
      </c>
      <c r="T32" s="5">
        <v>0.80559999999999998</v>
      </c>
      <c r="U32" s="5">
        <v>9.2999999999999992E-3</v>
      </c>
      <c r="V32" s="5">
        <v>0.33929999999999999</v>
      </c>
      <c r="W32" s="5">
        <v>0.1239</v>
      </c>
      <c r="X32" s="5">
        <v>0.25059999999999999</v>
      </c>
      <c r="Y32" s="5">
        <v>0.22470000000000001</v>
      </c>
      <c r="Z32" s="5">
        <v>6.3899999999999998E-2</v>
      </c>
      <c r="AA32" s="5">
        <v>1.6999999999999999E-3</v>
      </c>
      <c r="AB32" s="5">
        <v>0</v>
      </c>
      <c r="AC32" s="5">
        <v>0</v>
      </c>
      <c r="AD32" s="5">
        <v>0</v>
      </c>
      <c r="AE32" s="5">
        <v>2E-3</v>
      </c>
      <c r="AF32" s="5">
        <v>0</v>
      </c>
      <c r="AG32" s="1">
        <v>1.82</v>
      </c>
      <c r="AH32" s="1"/>
      <c r="AI32" s="5">
        <v>0.44240000000000002</v>
      </c>
      <c r="AJ32" s="5">
        <v>5.1000000000000004E-3</v>
      </c>
      <c r="AK32" s="5">
        <v>0.18640000000000001</v>
      </c>
      <c r="AL32" s="5">
        <v>6.8000000000000005E-2</v>
      </c>
      <c r="AM32" s="5">
        <v>0.1376</v>
      </c>
      <c r="AN32" s="5">
        <v>0.1234</v>
      </c>
      <c r="AO32" s="5">
        <v>3.5099999999999999E-2</v>
      </c>
      <c r="AP32" s="5">
        <v>8.9999999999999998E-4</v>
      </c>
      <c r="AQ32" s="5">
        <v>0</v>
      </c>
      <c r="AR32" s="5">
        <v>0</v>
      </c>
      <c r="AS32" s="5">
        <v>0</v>
      </c>
      <c r="AT32" s="5">
        <v>1.1000000000000001E-3</v>
      </c>
      <c r="AU32" s="5">
        <v>0</v>
      </c>
      <c r="AV32" s="1">
        <v>1</v>
      </c>
    </row>
    <row r="33" spans="1:48">
      <c r="A33" s="1">
        <v>48.4</v>
      </c>
      <c r="B33" s="1">
        <v>0.7</v>
      </c>
      <c r="C33" s="1">
        <v>17.5</v>
      </c>
      <c r="D33" s="1">
        <v>8.7200000000000006</v>
      </c>
      <c r="E33" s="1">
        <v>9.9700000000000006</v>
      </c>
      <c r="F33" s="1">
        <v>12.5</v>
      </c>
      <c r="G33" s="1">
        <v>1.97</v>
      </c>
      <c r="H33" s="1">
        <v>0.11</v>
      </c>
      <c r="I33" s="1"/>
      <c r="J33" s="1"/>
      <c r="K33" s="1"/>
      <c r="L33" s="1">
        <v>0.13</v>
      </c>
      <c r="M33" s="1"/>
      <c r="N33" s="3">
        <v>100</v>
      </c>
      <c r="O33" s="17">
        <v>1240</v>
      </c>
      <c r="P33" s="2">
        <v>1E-4</v>
      </c>
      <c r="Q33" s="2" t="s">
        <v>5</v>
      </c>
      <c r="S33" s="2" t="s">
        <v>137</v>
      </c>
      <c r="T33" s="5">
        <v>0.80559999999999998</v>
      </c>
      <c r="U33" s="5">
        <v>8.8000000000000005E-3</v>
      </c>
      <c r="V33" s="5">
        <v>0.34329999999999999</v>
      </c>
      <c r="W33" s="5">
        <v>0.12139999999999999</v>
      </c>
      <c r="X33" s="5">
        <v>0.24740000000000001</v>
      </c>
      <c r="Y33" s="5">
        <v>0.22289999999999999</v>
      </c>
      <c r="Z33" s="5">
        <v>6.3600000000000004E-2</v>
      </c>
      <c r="AA33" s="5">
        <v>2.3E-3</v>
      </c>
      <c r="AB33" s="5">
        <v>0</v>
      </c>
      <c r="AC33" s="5">
        <v>0</v>
      </c>
      <c r="AD33" s="5">
        <v>0</v>
      </c>
      <c r="AE33" s="5">
        <v>1.6999999999999999E-3</v>
      </c>
      <c r="AF33" s="5">
        <v>0</v>
      </c>
      <c r="AG33" s="1">
        <v>1.82</v>
      </c>
      <c r="AH33" s="1"/>
      <c r="AI33" s="5">
        <v>0.44340000000000002</v>
      </c>
      <c r="AJ33" s="5">
        <v>4.7999999999999996E-3</v>
      </c>
      <c r="AK33" s="5">
        <v>0.18890000000000001</v>
      </c>
      <c r="AL33" s="5">
        <v>6.6799999999999998E-2</v>
      </c>
      <c r="AM33" s="5">
        <v>0.13619999999999999</v>
      </c>
      <c r="AN33" s="5">
        <v>0.1227</v>
      </c>
      <c r="AO33" s="5">
        <v>3.5000000000000003E-2</v>
      </c>
      <c r="AP33" s="5">
        <v>1.2999999999999999E-3</v>
      </c>
      <c r="AQ33" s="5">
        <v>0</v>
      </c>
      <c r="AR33" s="5">
        <v>0</v>
      </c>
      <c r="AS33" s="5">
        <v>0</v>
      </c>
      <c r="AT33" s="5">
        <v>8.9999999999999998E-4</v>
      </c>
      <c r="AU33" s="5">
        <v>0</v>
      </c>
      <c r="AV33" s="1">
        <v>1</v>
      </c>
    </row>
    <row r="34" spans="1:48">
      <c r="A34" s="1">
        <v>49.3</v>
      </c>
      <c r="B34" s="1">
        <v>0.78</v>
      </c>
      <c r="C34" s="1">
        <v>16.7</v>
      </c>
      <c r="D34" s="1">
        <v>8.9600000000000009</v>
      </c>
      <c r="E34" s="1">
        <v>9.65</v>
      </c>
      <c r="F34" s="1">
        <v>13</v>
      </c>
      <c r="G34" s="1">
        <v>2.08</v>
      </c>
      <c r="H34" s="1">
        <v>0.09</v>
      </c>
      <c r="I34" s="1"/>
      <c r="J34" s="1"/>
      <c r="K34" s="1"/>
      <c r="L34" s="1">
        <v>0.04</v>
      </c>
      <c r="M34" s="1"/>
      <c r="N34" s="3">
        <v>100.6</v>
      </c>
      <c r="O34" s="17">
        <v>1230</v>
      </c>
      <c r="P34" s="2">
        <v>1E-4</v>
      </c>
      <c r="Q34" s="2" t="s">
        <v>7</v>
      </c>
      <c r="S34" s="2" t="s">
        <v>137</v>
      </c>
      <c r="T34" s="5">
        <v>0.8206</v>
      </c>
      <c r="U34" s="5">
        <v>9.7999999999999997E-3</v>
      </c>
      <c r="V34" s="5">
        <v>0.3276</v>
      </c>
      <c r="W34" s="5">
        <v>0.12470000000000001</v>
      </c>
      <c r="X34" s="5">
        <v>0.23949999999999999</v>
      </c>
      <c r="Y34" s="5">
        <v>0.23180000000000001</v>
      </c>
      <c r="Z34" s="5">
        <v>6.7100000000000007E-2</v>
      </c>
      <c r="AA34" s="5">
        <v>1.9E-3</v>
      </c>
      <c r="AB34" s="5">
        <v>0</v>
      </c>
      <c r="AC34" s="5">
        <v>0</v>
      </c>
      <c r="AD34" s="5">
        <v>0</v>
      </c>
      <c r="AE34" s="5">
        <v>5.0000000000000001E-4</v>
      </c>
      <c r="AF34" s="5">
        <v>0</v>
      </c>
      <c r="AG34" s="1">
        <v>1.82</v>
      </c>
      <c r="AH34" s="1"/>
      <c r="AI34" s="5">
        <v>0.45</v>
      </c>
      <c r="AJ34" s="5">
        <v>5.4000000000000003E-3</v>
      </c>
      <c r="AK34" s="5">
        <v>0.17960000000000001</v>
      </c>
      <c r="AL34" s="5">
        <v>6.8400000000000002E-2</v>
      </c>
      <c r="AM34" s="5">
        <v>0.1313</v>
      </c>
      <c r="AN34" s="5">
        <v>0.12709999999999999</v>
      </c>
      <c r="AO34" s="5">
        <v>3.6799999999999999E-2</v>
      </c>
      <c r="AP34" s="5">
        <v>1E-3</v>
      </c>
      <c r="AQ34" s="5">
        <v>0</v>
      </c>
      <c r="AR34" s="5">
        <v>0</v>
      </c>
      <c r="AS34" s="5">
        <v>0</v>
      </c>
      <c r="AT34" s="5">
        <v>2.9999999999999997E-4</v>
      </c>
      <c r="AU34" s="5">
        <v>0</v>
      </c>
      <c r="AV34" s="1">
        <v>1</v>
      </c>
    </row>
    <row r="35" spans="1:48">
      <c r="A35" s="1">
        <v>49.3</v>
      </c>
      <c r="B35" s="1">
        <v>0.78</v>
      </c>
      <c r="C35" s="1">
        <v>17.399999999999999</v>
      </c>
      <c r="D35" s="1">
        <v>8.89</v>
      </c>
      <c r="E35" s="1">
        <v>9.57</v>
      </c>
      <c r="F35" s="1">
        <v>13</v>
      </c>
      <c r="G35" s="1">
        <v>2.0299999999999998</v>
      </c>
      <c r="H35" s="1">
        <v>0.1</v>
      </c>
      <c r="I35" s="1"/>
      <c r="J35" s="1"/>
      <c r="K35" s="1"/>
      <c r="L35" s="1">
        <v>0.05</v>
      </c>
      <c r="M35" s="1"/>
      <c r="N35" s="3">
        <v>101.1</v>
      </c>
      <c r="O35" s="17">
        <v>1228</v>
      </c>
      <c r="P35" s="2">
        <v>1E-4</v>
      </c>
      <c r="Q35" s="2" t="s">
        <v>7</v>
      </c>
      <c r="S35" s="2" t="s">
        <v>137</v>
      </c>
      <c r="T35" s="5">
        <v>0.8206</v>
      </c>
      <c r="U35" s="5">
        <v>9.7999999999999997E-3</v>
      </c>
      <c r="V35" s="5">
        <v>0.34129999999999999</v>
      </c>
      <c r="W35" s="5">
        <v>0.1237</v>
      </c>
      <c r="X35" s="5">
        <v>0.23749999999999999</v>
      </c>
      <c r="Y35" s="5">
        <v>0.23180000000000001</v>
      </c>
      <c r="Z35" s="5">
        <v>6.5500000000000003E-2</v>
      </c>
      <c r="AA35" s="5">
        <v>2.0999999999999999E-3</v>
      </c>
      <c r="AB35" s="5">
        <v>0</v>
      </c>
      <c r="AC35" s="5">
        <v>0</v>
      </c>
      <c r="AD35" s="5">
        <v>0</v>
      </c>
      <c r="AE35" s="5">
        <v>6.9999999999999999E-4</v>
      </c>
      <c r="AF35" s="5">
        <v>0</v>
      </c>
      <c r="AG35" s="1">
        <v>1.83</v>
      </c>
      <c r="AH35" s="1"/>
      <c r="AI35" s="5">
        <v>0.44769999999999999</v>
      </c>
      <c r="AJ35" s="5">
        <v>5.3E-3</v>
      </c>
      <c r="AK35" s="5">
        <v>0.1862</v>
      </c>
      <c r="AL35" s="5">
        <v>6.7500000000000004E-2</v>
      </c>
      <c r="AM35" s="5">
        <v>0.12959999999999999</v>
      </c>
      <c r="AN35" s="5">
        <v>0.1265</v>
      </c>
      <c r="AO35" s="5">
        <v>3.5700000000000003E-2</v>
      </c>
      <c r="AP35" s="5">
        <v>1.1999999999999999E-3</v>
      </c>
      <c r="AQ35" s="5">
        <v>0</v>
      </c>
      <c r="AR35" s="5">
        <v>0</v>
      </c>
      <c r="AS35" s="5">
        <v>0</v>
      </c>
      <c r="AT35" s="5">
        <v>4.0000000000000002E-4</v>
      </c>
      <c r="AU35" s="5">
        <v>0</v>
      </c>
      <c r="AV35" s="1">
        <v>1</v>
      </c>
    </row>
    <row r="36" spans="1:48">
      <c r="A36" s="1">
        <v>49.1</v>
      </c>
      <c r="B36" s="1">
        <v>0.7</v>
      </c>
      <c r="C36" s="1">
        <v>16.7</v>
      </c>
      <c r="D36" s="1">
        <v>9.43</v>
      </c>
      <c r="E36" s="1">
        <v>8.7799999999999994</v>
      </c>
      <c r="F36" s="1">
        <v>12.7</v>
      </c>
      <c r="G36" s="1">
        <v>2.1</v>
      </c>
      <c r="H36" s="1">
        <v>0.06</v>
      </c>
      <c r="I36" s="1"/>
      <c r="J36" s="1"/>
      <c r="K36" s="1"/>
      <c r="L36" s="1">
        <v>7.0000000000000007E-2</v>
      </c>
      <c r="M36" s="1"/>
      <c r="N36" s="3">
        <v>99.6</v>
      </c>
      <c r="O36" s="17">
        <v>1218</v>
      </c>
      <c r="P36" s="2">
        <v>1E-4</v>
      </c>
      <c r="Q36" s="2" t="s">
        <v>7</v>
      </c>
      <c r="S36" s="2" t="s">
        <v>137</v>
      </c>
      <c r="T36" s="5">
        <v>0.81720000000000004</v>
      </c>
      <c r="U36" s="5">
        <v>8.8000000000000005E-3</v>
      </c>
      <c r="V36" s="5">
        <v>0.3276</v>
      </c>
      <c r="W36" s="5">
        <v>0.13120000000000001</v>
      </c>
      <c r="X36" s="5">
        <v>0.21790000000000001</v>
      </c>
      <c r="Y36" s="5">
        <v>0.22650000000000001</v>
      </c>
      <c r="Z36" s="5">
        <v>6.7799999999999999E-2</v>
      </c>
      <c r="AA36" s="5">
        <v>1.2999999999999999E-3</v>
      </c>
      <c r="AB36" s="5">
        <v>0</v>
      </c>
      <c r="AC36" s="5">
        <v>0</v>
      </c>
      <c r="AD36" s="5">
        <v>0</v>
      </c>
      <c r="AE36" s="5">
        <v>8.9999999999999998E-4</v>
      </c>
      <c r="AF36" s="5">
        <v>0</v>
      </c>
      <c r="AG36" s="1">
        <v>1.8</v>
      </c>
      <c r="AH36" s="1"/>
      <c r="AI36" s="5">
        <v>0.45419999999999999</v>
      </c>
      <c r="AJ36" s="5">
        <v>4.8999999999999998E-3</v>
      </c>
      <c r="AK36" s="5">
        <v>0.18210000000000001</v>
      </c>
      <c r="AL36" s="5">
        <v>7.2999999999999995E-2</v>
      </c>
      <c r="AM36" s="5">
        <v>0.1211</v>
      </c>
      <c r="AN36" s="5">
        <v>0.12590000000000001</v>
      </c>
      <c r="AO36" s="5">
        <v>3.7699999999999997E-2</v>
      </c>
      <c r="AP36" s="5">
        <v>6.9999999999999999E-4</v>
      </c>
      <c r="AQ36" s="5">
        <v>0</v>
      </c>
      <c r="AR36" s="5">
        <v>0</v>
      </c>
      <c r="AS36" s="5">
        <v>0</v>
      </c>
      <c r="AT36" s="5">
        <v>5.0000000000000001E-4</v>
      </c>
      <c r="AU36" s="5">
        <v>0</v>
      </c>
      <c r="AV36" s="1">
        <v>1</v>
      </c>
    </row>
    <row r="37" spans="1:48">
      <c r="A37" s="1">
        <v>48.9</v>
      </c>
      <c r="B37" s="1">
        <v>0.63</v>
      </c>
      <c r="C37" s="1">
        <v>15.9</v>
      </c>
      <c r="D37" s="1">
        <v>9.26</v>
      </c>
      <c r="E37" s="1">
        <v>8.56</v>
      </c>
      <c r="F37" s="1">
        <v>12.5</v>
      </c>
      <c r="G37" s="1">
        <v>1.94</v>
      </c>
      <c r="H37" s="1">
        <v>7.0000000000000007E-2</v>
      </c>
      <c r="I37" s="1"/>
      <c r="J37" s="1"/>
      <c r="K37" s="1"/>
      <c r="L37" s="1">
        <v>0.02</v>
      </c>
      <c r="M37" s="1"/>
      <c r="N37" s="3">
        <v>97.8</v>
      </c>
      <c r="O37" s="17">
        <v>1215</v>
      </c>
      <c r="P37" s="2">
        <v>1E-4</v>
      </c>
      <c r="Q37" s="2" t="s">
        <v>7</v>
      </c>
      <c r="S37" s="2" t="s">
        <v>137</v>
      </c>
      <c r="T37" s="5">
        <v>0.81389999999999996</v>
      </c>
      <c r="U37" s="5">
        <v>7.9000000000000008E-3</v>
      </c>
      <c r="V37" s="5">
        <v>0.31190000000000001</v>
      </c>
      <c r="W37" s="5">
        <v>0.12889999999999999</v>
      </c>
      <c r="X37" s="5">
        <v>0.21240000000000001</v>
      </c>
      <c r="Y37" s="5">
        <v>0.22289999999999999</v>
      </c>
      <c r="Z37" s="5">
        <v>6.2600000000000003E-2</v>
      </c>
      <c r="AA37" s="5">
        <v>1.5E-3</v>
      </c>
      <c r="AB37" s="5">
        <v>0</v>
      </c>
      <c r="AC37" s="5">
        <v>0</v>
      </c>
      <c r="AD37" s="5">
        <v>0</v>
      </c>
      <c r="AE37" s="5">
        <v>2.9999999999999997E-4</v>
      </c>
      <c r="AF37" s="5">
        <v>0</v>
      </c>
      <c r="AG37" s="1">
        <v>1.76</v>
      </c>
      <c r="AH37" s="1"/>
      <c r="AI37" s="5">
        <v>0.46189999999999998</v>
      </c>
      <c r="AJ37" s="5">
        <v>4.4999999999999997E-3</v>
      </c>
      <c r="AK37" s="5">
        <v>0.17699999999999999</v>
      </c>
      <c r="AL37" s="5">
        <v>7.3099999999999998E-2</v>
      </c>
      <c r="AM37" s="5">
        <v>0.1205</v>
      </c>
      <c r="AN37" s="5">
        <v>0.1265</v>
      </c>
      <c r="AO37" s="5">
        <v>3.5499999999999997E-2</v>
      </c>
      <c r="AP37" s="5">
        <v>8.0000000000000004E-4</v>
      </c>
      <c r="AQ37" s="5">
        <v>0</v>
      </c>
      <c r="AR37" s="5">
        <v>0</v>
      </c>
      <c r="AS37" s="5">
        <v>0</v>
      </c>
      <c r="AT37" s="5">
        <v>1E-4</v>
      </c>
      <c r="AU37" s="5">
        <v>0</v>
      </c>
      <c r="AV37" s="1">
        <v>1</v>
      </c>
    </row>
    <row r="38" spans="1:48">
      <c r="A38" s="1">
        <v>49.8</v>
      </c>
      <c r="B38" s="1">
        <v>0.87</v>
      </c>
      <c r="C38" s="1">
        <v>15.5</v>
      </c>
      <c r="D38" s="1">
        <v>9.39</v>
      </c>
      <c r="E38" s="1">
        <v>8.43</v>
      </c>
      <c r="F38" s="1">
        <v>13.4</v>
      </c>
      <c r="G38" s="1">
        <v>2.09</v>
      </c>
      <c r="H38" s="1">
        <v>0.13</v>
      </c>
      <c r="I38" s="1"/>
      <c r="J38" s="1"/>
      <c r="K38" s="1"/>
      <c r="L38" s="1">
        <v>0.15</v>
      </c>
      <c r="M38" s="1"/>
      <c r="N38" s="3">
        <v>99.8</v>
      </c>
      <c r="O38" s="17">
        <v>1205</v>
      </c>
      <c r="P38" s="2">
        <v>1E-4</v>
      </c>
      <c r="Q38" s="2" t="s">
        <v>7</v>
      </c>
      <c r="S38" s="2" t="s">
        <v>137</v>
      </c>
      <c r="T38" s="5">
        <v>0.82889999999999997</v>
      </c>
      <c r="U38" s="5">
        <v>1.09E-2</v>
      </c>
      <c r="V38" s="5">
        <v>0.30399999999999999</v>
      </c>
      <c r="W38" s="5">
        <v>0.13070000000000001</v>
      </c>
      <c r="X38" s="5">
        <v>0.2092</v>
      </c>
      <c r="Y38" s="5">
        <v>0.2389</v>
      </c>
      <c r="Z38" s="5">
        <v>6.7400000000000002E-2</v>
      </c>
      <c r="AA38" s="5">
        <v>2.8E-3</v>
      </c>
      <c r="AB38" s="5">
        <v>0</v>
      </c>
      <c r="AC38" s="5">
        <v>0</v>
      </c>
      <c r="AD38" s="5">
        <v>0</v>
      </c>
      <c r="AE38" s="5">
        <v>2E-3</v>
      </c>
      <c r="AF38" s="5">
        <v>0</v>
      </c>
      <c r="AG38" s="1">
        <v>1.79</v>
      </c>
      <c r="AH38" s="1"/>
      <c r="AI38" s="5">
        <v>0.46179999999999999</v>
      </c>
      <c r="AJ38" s="5">
        <v>6.1000000000000004E-3</v>
      </c>
      <c r="AK38" s="5">
        <v>0.1694</v>
      </c>
      <c r="AL38" s="5">
        <v>7.2800000000000004E-2</v>
      </c>
      <c r="AM38" s="5">
        <v>0.11650000000000001</v>
      </c>
      <c r="AN38" s="5">
        <v>0.1331</v>
      </c>
      <c r="AO38" s="5">
        <v>3.7600000000000001E-2</v>
      </c>
      <c r="AP38" s="5">
        <v>1.5E-3</v>
      </c>
      <c r="AQ38" s="5">
        <v>0</v>
      </c>
      <c r="AR38" s="5">
        <v>0</v>
      </c>
      <c r="AS38" s="5">
        <v>0</v>
      </c>
      <c r="AT38" s="5">
        <v>1.1000000000000001E-3</v>
      </c>
      <c r="AU38" s="5">
        <v>0</v>
      </c>
      <c r="AV38" s="1">
        <v>1</v>
      </c>
    </row>
    <row r="39" spans="1:48">
      <c r="A39" s="2">
        <v>49.9</v>
      </c>
      <c r="B39" s="1">
        <v>0.88</v>
      </c>
      <c r="C39" s="1">
        <v>12.2</v>
      </c>
      <c r="D39" s="1">
        <v>17.2</v>
      </c>
      <c r="E39" s="1">
        <v>5.88</v>
      </c>
      <c r="F39" s="1">
        <v>12.9</v>
      </c>
      <c r="G39" s="1">
        <v>0.3</v>
      </c>
      <c r="H39" s="1">
        <v>0.21</v>
      </c>
      <c r="I39" s="1">
        <v>0.19</v>
      </c>
      <c r="J39" s="1"/>
      <c r="K39" s="1"/>
      <c r="L39" s="1">
        <v>0.4</v>
      </c>
      <c r="M39" s="1"/>
      <c r="N39" s="3">
        <f t="shared" si="29"/>
        <v>100.06</v>
      </c>
      <c r="O39" s="2">
        <v>1150</v>
      </c>
      <c r="P39" s="2">
        <v>1E-4</v>
      </c>
      <c r="Q39" s="2" t="s">
        <v>8</v>
      </c>
      <c r="R39" s="2" t="s">
        <v>94</v>
      </c>
      <c r="S39" s="2" t="s">
        <v>137</v>
      </c>
      <c r="T39" s="5">
        <f t="shared" ref="T39:T70" si="30">A39/60.08</f>
        <v>0.83055925432756328</v>
      </c>
      <c r="U39" s="5">
        <f t="shared" ref="U39:U70" si="31">B39/79.9</f>
        <v>1.1013767209011264E-2</v>
      </c>
      <c r="V39" s="5">
        <f t="shared" ref="V39:V70" si="32">C39/50.98</f>
        <v>0.23930953315025499</v>
      </c>
      <c r="W39" s="5">
        <f t="shared" ref="W39:W70" si="33">D39/71.85</f>
        <v>0.23938761308281142</v>
      </c>
      <c r="X39" s="5">
        <f t="shared" ref="X39:X70" si="34">E39/40.3</f>
        <v>0.14590570719602977</v>
      </c>
      <c r="Y39" s="5">
        <f t="shared" ref="Y39:Y70" si="35">F39/56.08</f>
        <v>0.23002853067047077</v>
      </c>
      <c r="Z39" s="5">
        <f t="shared" ref="Z39:Z70" si="36">G39/30.99</f>
        <v>9.6805421103581795E-3</v>
      </c>
      <c r="AA39" s="5">
        <f t="shared" ref="AA39:AA70" si="37">H39/47.1</f>
        <v>4.4585987261146496E-3</v>
      </c>
      <c r="AB39" s="5">
        <f t="shared" ref="AB39:AB70" si="38">I39/70.94</f>
        <v>2.6783197067944743E-3</v>
      </c>
      <c r="AC39" s="5">
        <f t="shared" ref="AC39:AC70" si="39">J39/70.9725</f>
        <v>0</v>
      </c>
      <c r="AD39" s="5">
        <f t="shared" ref="AD39:AD70" si="40">K39/74.71</f>
        <v>0</v>
      </c>
      <c r="AE39" s="5">
        <f t="shared" ref="AE39:AE70" si="41">L39/75.995</f>
        <v>5.2635041779064409E-3</v>
      </c>
      <c r="AF39" s="5">
        <f t="shared" ref="AF39:AF70" si="42">M39/74.93</f>
        <v>0</v>
      </c>
      <c r="AG39" s="1">
        <f t="shared" si="27"/>
        <v>1.7182853703573151</v>
      </c>
      <c r="AH39" s="1"/>
      <c r="AI39" s="5">
        <f t="shared" si="28"/>
        <v>0.4833651433317212</v>
      </c>
      <c r="AJ39" s="5">
        <f t="shared" si="12"/>
        <v>6.4097427581083144E-3</v>
      </c>
      <c r="AK39" s="5">
        <f t="shared" si="13"/>
        <v>0.13927228694293714</v>
      </c>
      <c r="AL39" s="5">
        <f t="shared" si="14"/>
        <v>0.13931772755129207</v>
      </c>
      <c r="AM39" s="5">
        <f t="shared" si="15"/>
        <v>8.4913547954894641E-2</v>
      </c>
      <c r="AN39" s="5">
        <f t="shared" si="16"/>
        <v>0.13387097081705157</v>
      </c>
      <c r="AO39" s="5">
        <f t="shared" si="17"/>
        <v>5.6338384050520808E-3</v>
      </c>
      <c r="AP39" s="5">
        <f t="shared" si="18"/>
        <v>2.5947952552185728E-3</v>
      </c>
      <c r="AQ39" s="5">
        <f t="shared" si="19"/>
        <v>1.5587164699176373E-3</v>
      </c>
      <c r="AR39" s="5">
        <f t="shared" si="20"/>
        <v>0</v>
      </c>
      <c r="AS39" s="5">
        <f t="shared" si="21"/>
        <v>0</v>
      </c>
      <c r="AT39" s="5">
        <f t="shared" si="22"/>
        <v>3.0632305138068553E-3</v>
      </c>
      <c r="AU39" s="5">
        <f t="shared" si="23"/>
        <v>0</v>
      </c>
      <c r="AV39" s="1">
        <f t="shared" si="24"/>
        <v>1</v>
      </c>
    </row>
    <row r="40" spans="1:48">
      <c r="A40" s="1">
        <v>45.7</v>
      </c>
      <c r="B40" s="1">
        <v>1.44</v>
      </c>
      <c r="C40" s="1">
        <v>18</v>
      </c>
      <c r="D40" s="1">
        <v>10.199999999999999</v>
      </c>
      <c r="E40" s="1">
        <v>12.5</v>
      </c>
      <c r="F40" s="1">
        <v>11.8</v>
      </c>
      <c r="G40" s="1">
        <v>0.15</v>
      </c>
      <c r="H40" s="1">
        <v>0.15</v>
      </c>
      <c r="I40" s="1">
        <v>0.08</v>
      </c>
      <c r="J40" s="1"/>
      <c r="K40" s="1"/>
      <c r="L40" s="1">
        <v>0.05</v>
      </c>
      <c r="M40" s="1"/>
      <c r="N40" s="3">
        <f t="shared" si="29"/>
        <v>100.07000000000001</v>
      </c>
      <c r="O40" s="2">
        <v>1265</v>
      </c>
      <c r="P40" s="2">
        <v>1E-4</v>
      </c>
      <c r="Q40" s="2" t="s">
        <v>9</v>
      </c>
      <c r="R40" s="2" t="s">
        <v>95</v>
      </c>
      <c r="S40" s="2" t="s">
        <v>137</v>
      </c>
      <c r="T40" s="5">
        <f t="shared" si="30"/>
        <v>0.7606524633821572</v>
      </c>
      <c r="U40" s="5">
        <f t="shared" si="31"/>
        <v>1.8022528160200248E-2</v>
      </c>
      <c r="V40" s="5">
        <f t="shared" si="32"/>
        <v>0.35307963907414674</v>
      </c>
      <c r="W40" s="5">
        <f t="shared" si="33"/>
        <v>0.14196242171189979</v>
      </c>
      <c r="X40" s="5">
        <f t="shared" si="34"/>
        <v>0.3101736972704715</v>
      </c>
      <c r="Y40" s="5">
        <f t="shared" si="35"/>
        <v>0.21041369472182597</v>
      </c>
      <c r="Z40" s="5">
        <f t="shared" si="36"/>
        <v>4.8402710551790898E-3</v>
      </c>
      <c r="AA40" s="5">
        <f t="shared" si="37"/>
        <v>3.1847133757961781E-3</v>
      </c>
      <c r="AB40" s="5">
        <f t="shared" si="38"/>
        <v>1.1277135607555681E-3</v>
      </c>
      <c r="AC40" s="5">
        <f t="shared" si="39"/>
        <v>0</v>
      </c>
      <c r="AD40" s="5">
        <f t="shared" si="40"/>
        <v>0</v>
      </c>
      <c r="AE40" s="5">
        <f t="shared" si="41"/>
        <v>6.5793802223830511E-4</v>
      </c>
      <c r="AF40" s="5">
        <f t="shared" si="42"/>
        <v>0</v>
      </c>
      <c r="AG40" s="1">
        <f t="shared" si="27"/>
        <v>1.8041150803346708</v>
      </c>
      <c r="AH40" s="1"/>
      <c r="AI40" s="5">
        <f t="shared" si="28"/>
        <v>0.42162081104108556</v>
      </c>
      <c r="AJ40" s="5">
        <f t="shared" si="12"/>
        <v>9.9896776855592801E-3</v>
      </c>
      <c r="AK40" s="5">
        <f t="shared" si="13"/>
        <v>0.19570793621915128</v>
      </c>
      <c r="AL40" s="5">
        <f t="shared" si="14"/>
        <v>7.8688118767659312E-2</v>
      </c>
      <c r="AM40" s="5">
        <f t="shared" si="15"/>
        <v>0.17192567184402283</v>
      </c>
      <c r="AN40" s="5">
        <f t="shared" si="16"/>
        <v>0.11662986303667135</v>
      </c>
      <c r="AO40" s="5">
        <f t="shared" si="17"/>
        <v>2.6829059342939471E-3</v>
      </c>
      <c r="AP40" s="5">
        <f t="shared" si="18"/>
        <v>1.7652495733284379E-3</v>
      </c>
      <c r="AQ40" s="5">
        <f t="shared" si="19"/>
        <v>6.2507850693558449E-4</v>
      </c>
      <c r="AR40" s="5">
        <f t="shared" si="20"/>
        <v>0</v>
      </c>
      <c r="AS40" s="5">
        <f t="shared" si="21"/>
        <v>0</v>
      </c>
      <c r="AT40" s="5">
        <f t="shared" si="22"/>
        <v>3.6468739129227548E-4</v>
      </c>
      <c r="AU40" s="5">
        <f t="shared" si="23"/>
        <v>0</v>
      </c>
      <c r="AV40" s="1">
        <f t="shared" si="24"/>
        <v>1</v>
      </c>
    </row>
    <row r="41" spans="1:48">
      <c r="A41" s="1">
        <v>45.7</v>
      </c>
      <c r="B41" s="1">
        <v>1.4</v>
      </c>
      <c r="C41" s="1">
        <v>18.2</v>
      </c>
      <c r="D41" s="1">
        <v>9.5</v>
      </c>
      <c r="E41" s="1">
        <v>13.3</v>
      </c>
      <c r="F41" s="1">
        <v>10.5</v>
      </c>
      <c r="G41" s="1">
        <v>0.73</v>
      </c>
      <c r="H41" s="1">
        <v>0.44</v>
      </c>
      <c r="I41" s="1">
        <v>7.0000000000000007E-2</v>
      </c>
      <c r="J41" s="1"/>
      <c r="K41" s="1"/>
      <c r="L41" s="1">
        <v>0.18</v>
      </c>
      <c r="M41" s="1"/>
      <c r="N41" s="3">
        <f t="shared" si="29"/>
        <v>100.02</v>
      </c>
      <c r="O41" s="2">
        <v>1300</v>
      </c>
      <c r="P41" s="2">
        <v>1E-4</v>
      </c>
      <c r="Q41" s="2" t="s">
        <v>5</v>
      </c>
      <c r="S41" s="2" t="s">
        <v>137</v>
      </c>
      <c r="T41" s="5">
        <f t="shared" si="30"/>
        <v>0.7606524633821572</v>
      </c>
      <c r="U41" s="5">
        <f t="shared" si="31"/>
        <v>1.7521902377972465E-2</v>
      </c>
      <c r="V41" s="5">
        <f t="shared" si="32"/>
        <v>0.35700274617497058</v>
      </c>
      <c r="W41" s="5">
        <f t="shared" si="33"/>
        <v>0.13221990257480865</v>
      </c>
      <c r="X41" s="5">
        <f t="shared" si="34"/>
        <v>0.3300248138957817</v>
      </c>
      <c r="Y41" s="5">
        <f t="shared" si="35"/>
        <v>0.18723252496433668</v>
      </c>
      <c r="Z41" s="5">
        <f t="shared" si="36"/>
        <v>2.3555985801871571E-2</v>
      </c>
      <c r="AA41" s="5">
        <f t="shared" si="37"/>
        <v>9.3418259023354561E-3</v>
      </c>
      <c r="AB41" s="5">
        <f t="shared" si="38"/>
        <v>9.8674936566112213E-4</v>
      </c>
      <c r="AC41" s="5">
        <f t="shared" si="39"/>
        <v>0</v>
      </c>
      <c r="AD41" s="5">
        <f t="shared" si="40"/>
        <v>0</v>
      </c>
      <c r="AE41" s="5">
        <f t="shared" si="41"/>
        <v>2.3685768800578984E-3</v>
      </c>
      <c r="AF41" s="5">
        <f t="shared" si="42"/>
        <v>0</v>
      </c>
      <c r="AG41" s="1">
        <f t="shared" si="27"/>
        <v>1.8209074913199534</v>
      </c>
      <c r="AH41" s="1"/>
      <c r="AI41" s="5">
        <f t="shared" si="28"/>
        <v>0.41773262343534517</v>
      </c>
      <c r="AJ41" s="5">
        <f t="shared" si="12"/>
        <v>9.6226208423532012E-3</v>
      </c>
      <c r="AK41" s="5">
        <f t="shared" si="13"/>
        <v>0.1960575964878829</v>
      </c>
      <c r="AL41" s="5">
        <f t="shared" si="14"/>
        <v>7.261209216013717E-2</v>
      </c>
      <c r="AM41" s="5">
        <f t="shared" si="15"/>
        <v>0.18124194417836723</v>
      </c>
      <c r="AN41" s="5">
        <f t="shared" si="16"/>
        <v>0.10282374357667896</v>
      </c>
      <c r="AO41" s="5">
        <f t="shared" si="17"/>
        <v>1.2936398973676651E-2</v>
      </c>
      <c r="AP41" s="5">
        <f t="shared" si="18"/>
        <v>5.1303132898660774E-3</v>
      </c>
      <c r="AQ41" s="5">
        <f t="shared" si="19"/>
        <v>5.4189977819567303E-4</v>
      </c>
      <c r="AR41" s="5">
        <f t="shared" si="20"/>
        <v>0</v>
      </c>
      <c r="AS41" s="5">
        <f t="shared" si="21"/>
        <v>0</v>
      </c>
      <c r="AT41" s="5">
        <f t="shared" si="22"/>
        <v>1.3007672774968629E-3</v>
      </c>
      <c r="AU41" s="5">
        <f t="shared" si="23"/>
        <v>0</v>
      </c>
      <c r="AV41" s="1">
        <f t="shared" si="24"/>
        <v>0.99999999999999989</v>
      </c>
    </row>
    <row r="42" spans="1:48">
      <c r="A42" s="1">
        <v>46.5</v>
      </c>
      <c r="B42" s="1">
        <v>1.54</v>
      </c>
      <c r="C42" s="1">
        <v>18.8</v>
      </c>
      <c r="D42" s="1">
        <v>9.3000000000000007</v>
      </c>
      <c r="E42" s="1">
        <v>10.8</v>
      </c>
      <c r="F42" s="1">
        <v>11.4</v>
      </c>
      <c r="G42" s="1">
        <v>1</v>
      </c>
      <c r="H42" s="1">
        <v>0.4</v>
      </c>
      <c r="I42" s="1">
        <v>0.11</v>
      </c>
      <c r="J42" s="1"/>
      <c r="K42" s="1"/>
      <c r="L42" s="1">
        <v>0.17</v>
      </c>
      <c r="M42" s="1"/>
      <c r="N42" s="3">
        <f t="shared" si="29"/>
        <v>100.02000000000001</v>
      </c>
      <c r="O42" s="2">
        <v>1244</v>
      </c>
      <c r="P42" s="2">
        <v>1E-4</v>
      </c>
      <c r="Q42" s="2" t="s">
        <v>5</v>
      </c>
      <c r="S42" s="2" t="s">
        <v>137</v>
      </c>
      <c r="T42" s="5">
        <f t="shared" si="30"/>
        <v>0.77396804260985352</v>
      </c>
      <c r="U42" s="5">
        <f t="shared" si="31"/>
        <v>1.9274092615769713E-2</v>
      </c>
      <c r="V42" s="5">
        <f t="shared" si="32"/>
        <v>0.36877206747744218</v>
      </c>
      <c r="W42" s="5">
        <f t="shared" si="33"/>
        <v>0.12943632567849689</v>
      </c>
      <c r="X42" s="5">
        <f t="shared" si="34"/>
        <v>0.26799007444168738</v>
      </c>
      <c r="Y42" s="5">
        <f t="shared" si="35"/>
        <v>0.20328102710413695</v>
      </c>
      <c r="Z42" s="5">
        <f t="shared" si="36"/>
        <v>3.2268473701193935E-2</v>
      </c>
      <c r="AA42" s="5">
        <f t="shared" si="37"/>
        <v>8.4925690021231421E-3</v>
      </c>
      <c r="AB42" s="5">
        <f t="shared" si="38"/>
        <v>1.5506061460389062E-3</v>
      </c>
      <c r="AC42" s="5">
        <f t="shared" si="39"/>
        <v>0</v>
      </c>
      <c r="AD42" s="5">
        <f t="shared" si="40"/>
        <v>0</v>
      </c>
      <c r="AE42" s="5">
        <f t="shared" si="41"/>
        <v>2.2369892756102377E-3</v>
      </c>
      <c r="AF42" s="5">
        <f t="shared" si="42"/>
        <v>0</v>
      </c>
      <c r="AG42" s="1">
        <f t="shared" si="27"/>
        <v>1.8072702680523531</v>
      </c>
      <c r="AH42" s="1"/>
      <c r="AI42" s="5">
        <f t="shared" si="28"/>
        <v>0.42825251778414869</v>
      </c>
      <c r="AJ42" s="5">
        <f t="shared" si="12"/>
        <v>1.0664753886833366E-2</v>
      </c>
      <c r="AK42" s="5">
        <f t="shared" si="13"/>
        <v>0.20404920835379978</v>
      </c>
      <c r="AL42" s="5">
        <f t="shared" si="14"/>
        <v>7.1619794762621175E-2</v>
      </c>
      <c r="AM42" s="5">
        <f t="shared" si="15"/>
        <v>0.14828444819738729</v>
      </c>
      <c r="AN42" s="5">
        <f t="shared" si="16"/>
        <v>0.11247959461160587</v>
      </c>
      <c r="AO42" s="5">
        <f t="shared" si="17"/>
        <v>1.785481356696517E-2</v>
      </c>
      <c r="AP42" s="5">
        <f t="shared" si="18"/>
        <v>4.6991139910000047E-3</v>
      </c>
      <c r="AQ42" s="5">
        <f t="shared" si="19"/>
        <v>8.5798243541623299E-4</v>
      </c>
      <c r="AR42" s="5">
        <f t="shared" si="20"/>
        <v>0</v>
      </c>
      <c r="AS42" s="5">
        <f t="shared" si="21"/>
        <v>0</v>
      </c>
      <c r="AT42" s="5">
        <f t="shared" si="22"/>
        <v>1.2377724102222859E-3</v>
      </c>
      <c r="AU42" s="5">
        <f t="shared" si="23"/>
        <v>0</v>
      </c>
      <c r="AV42" s="1">
        <f t="shared" si="24"/>
        <v>0.99999999999999978</v>
      </c>
    </row>
    <row r="43" spans="1:48">
      <c r="A43" s="1">
        <v>46.3</v>
      </c>
      <c r="B43" s="1">
        <v>1.59</v>
      </c>
      <c r="C43" s="1">
        <v>18.100000000000001</v>
      </c>
      <c r="D43" s="1">
        <v>9.6999999999999993</v>
      </c>
      <c r="E43" s="1">
        <v>11.9</v>
      </c>
      <c r="F43" s="1">
        <v>10.8</v>
      </c>
      <c r="G43" s="1">
        <v>0.78</v>
      </c>
      <c r="H43" s="1">
        <v>0.38</v>
      </c>
      <c r="I43" s="1">
        <v>0.13</v>
      </c>
      <c r="J43" s="1"/>
      <c r="K43" s="1"/>
      <c r="L43" s="1">
        <v>0.16</v>
      </c>
      <c r="M43" s="1"/>
      <c r="N43" s="3">
        <f t="shared" si="29"/>
        <v>99.84</v>
      </c>
      <c r="O43" s="2">
        <v>1269</v>
      </c>
      <c r="P43" s="2">
        <v>1E-4</v>
      </c>
      <c r="Q43" s="2" t="s">
        <v>5</v>
      </c>
      <c r="S43" s="2" t="s">
        <v>137</v>
      </c>
      <c r="T43" s="5">
        <f t="shared" si="30"/>
        <v>0.77063914780292941</v>
      </c>
      <c r="U43" s="5">
        <f t="shared" si="31"/>
        <v>1.9899874843554443E-2</v>
      </c>
      <c r="V43" s="5">
        <f t="shared" si="32"/>
        <v>0.35504119262455869</v>
      </c>
      <c r="W43" s="5">
        <f t="shared" si="33"/>
        <v>0.1350034794711204</v>
      </c>
      <c r="X43" s="5">
        <f t="shared" si="34"/>
        <v>0.29528535980148884</v>
      </c>
      <c r="Y43" s="5">
        <f t="shared" si="35"/>
        <v>0.19258202567760344</v>
      </c>
      <c r="Z43" s="5">
        <f t="shared" si="36"/>
        <v>2.516940948693127E-2</v>
      </c>
      <c r="AA43" s="5">
        <f t="shared" si="37"/>
        <v>8.0679405520169851E-3</v>
      </c>
      <c r="AB43" s="5">
        <f t="shared" si="38"/>
        <v>1.8325345362277983E-3</v>
      </c>
      <c r="AC43" s="5">
        <f t="shared" si="39"/>
        <v>0</v>
      </c>
      <c r="AD43" s="5">
        <f t="shared" si="40"/>
        <v>0</v>
      </c>
      <c r="AE43" s="5">
        <f t="shared" si="41"/>
        <v>2.1054016711625763E-3</v>
      </c>
      <c r="AF43" s="5">
        <f t="shared" si="42"/>
        <v>0</v>
      </c>
      <c r="AG43" s="1">
        <f t="shared" si="27"/>
        <v>1.8056263664675938</v>
      </c>
      <c r="AH43" s="1"/>
      <c r="AI43" s="5">
        <f t="shared" si="28"/>
        <v>0.42679878966906987</v>
      </c>
      <c r="AJ43" s="5">
        <f t="shared" si="12"/>
        <v>1.1021036917225141E-2</v>
      </c>
      <c r="AK43" s="5">
        <f t="shared" si="13"/>
        <v>0.19663048746853284</v>
      </c>
      <c r="AL43" s="5">
        <f t="shared" si="14"/>
        <v>7.476822557439286E-2</v>
      </c>
      <c r="AM43" s="5">
        <f t="shared" si="15"/>
        <v>0.16353624719114249</v>
      </c>
      <c r="AN43" s="5">
        <f t="shared" si="16"/>
        <v>0.106656631324208</v>
      </c>
      <c r="AO43" s="5">
        <f t="shared" si="17"/>
        <v>1.393943395729816E-2</v>
      </c>
      <c r="AP43" s="5">
        <f t="shared" si="18"/>
        <v>4.4682226078701778E-3</v>
      </c>
      <c r="AQ43" s="5">
        <f t="shared" si="19"/>
        <v>1.0149024018810968E-3</v>
      </c>
      <c r="AR43" s="5">
        <f t="shared" si="20"/>
        <v>0</v>
      </c>
      <c r="AS43" s="5">
        <f t="shared" si="21"/>
        <v>0</v>
      </c>
      <c r="AT43" s="5">
        <f t="shared" si="22"/>
        <v>1.1660228883794174E-3</v>
      </c>
      <c r="AU43" s="5">
        <f t="shared" si="23"/>
        <v>0</v>
      </c>
      <c r="AV43" s="1">
        <f t="shared" si="24"/>
        <v>1</v>
      </c>
    </row>
    <row r="44" spans="1:48">
      <c r="A44" s="1">
        <v>46.1</v>
      </c>
      <c r="B44" s="1">
        <v>1.59</v>
      </c>
      <c r="C44" s="1">
        <v>18.399999999999999</v>
      </c>
      <c r="D44" s="1">
        <v>9.5</v>
      </c>
      <c r="E44" s="1">
        <v>11.4</v>
      </c>
      <c r="F44" s="1">
        <v>11.1</v>
      </c>
      <c r="G44" s="1">
        <v>0.93</v>
      </c>
      <c r="H44" s="1">
        <v>0.5</v>
      </c>
      <c r="I44" s="1">
        <v>0.12</v>
      </c>
      <c r="J44" s="1"/>
      <c r="K44" s="1"/>
      <c r="L44" s="1">
        <v>0.18</v>
      </c>
      <c r="M44" s="1"/>
      <c r="N44" s="3">
        <f t="shared" si="29"/>
        <v>99.820000000000022</v>
      </c>
      <c r="O44" s="2">
        <v>1260</v>
      </c>
      <c r="P44" s="2">
        <v>1E-4</v>
      </c>
      <c r="Q44" s="2" t="s">
        <v>5</v>
      </c>
      <c r="S44" s="2" t="s">
        <v>137</v>
      </c>
      <c r="T44" s="5">
        <f t="shared" si="30"/>
        <v>0.76731025299600542</v>
      </c>
      <c r="U44" s="5">
        <f t="shared" si="31"/>
        <v>1.9899874843554443E-2</v>
      </c>
      <c r="V44" s="5">
        <f t="shared" si="32"/>
        <v>0.36092585327579441</v>
      </c>
      <c r="W44" s="5">
        <f t="shared" si="33"/>
        <v>0.13221990257480865</v>
      </c>
      <c r="X44" s="5">
        <f t="shared" si="34"/>
        <v>0.28287841191066998</v>
      </c>
      <c r="Y44" s="5">
        <f t="shared" si="35"/>
        <v>0.19793152639087019</v>
      </c>
      <c r="Z44" s="5">
        <f t="shared" si="36"/>
        <v>3.000968054211036E-2</v>
      </c>
      <c r="AA44" s="5">
        <f t="shared" si="37"/>
        <v>1.0615711252653927E-2</v>
      </c>
      <c r="AB44" s="5">
        <f t="shared" si="38"/>
        <v>1.6915703411333521E-3</v>
      </c>
      <c r="AC44" s="5">
        <f t="shared" si="39"/>
        <v>0</v>
      </c>
      <c r="AD44" s="5">
        <f t="shared" si="40"/>
        <v>0</v>
      </c>
      <c r="AE44" s="5">
        <f t="shared" si="41"/>
        <v>2.3685768800578984E-3</v>
      </c>
      <c r="AF44" s="5">
        <f t="shared" si="42"/>
        <v>0</v>
      </c>
      <c r="AG44" s="1">
        <f t="shared" si="27"/>
        <v>1.8058513610076588</v>
      </c>
      <c r="AH44" s="1"/>
      <c r="AI44" s="5">
        <f t="shared" si="28"/>
        <v>0.42490222039528713</v>
      </c>
      <c r="AJ44" s="5">
        <f t="shared" si="12"/>
        <v>1.1019663784759329E-2</v>
      </c>
      <c r="AK44" s="5">
        <f t="shared" si="13"/>
        <v>0.19986465169226278</v>
      </c>
      <c r="AL44" s="5">
        <f t="shared" si="14"/>
        <v>7.3217489229584432E-2</v>
      </c>
      <c r="AM44" s="5">
        <f t="shared" si="15"/>
        <v>0.15664545710607367</v>
      </c>
      <c r="AN44" s="5">
        <f t="shared" si="16"/>
        <v>0.10960565784352544</v>
      </c>
      <c r="AO44" s="5">
        <f t="shared" si="17"/>
        <v>1.6618023603761644E-2</v>
      </c>
      <c r="AP44" s="5">
        <f t="shared" si="18"/>
        <v>5.8785077675110519E-3</v>
      </c>
      <c r="AQ44" s="5">
        <f t="shared" si="19"/>
        <v>9.3671626450443949E-4</v>
      </c>
      <c r="AR44" s="5">
        <f t="shared" si="20"/>
        <v>0</v>
      </c>
      <c r="AS44" s="5">
        <f t="shared" si="21"/>
        <v>0</v>
      </c>
      <c r="AT44" s="5">
        <f t="shared" si="22"/>
        <v>1.3116123127300137E-3</v>
      </c>
      <c r="AU44" s="5">
        <f t="shared" si="23"/>
        <v>0</v>
      </c>
      <c r="AV44" s="1">
        <f t="shared" si="24"/>
        <v>1</v>
      </c>
    </row>
    <row r="45" spans="1:48">
      <c r="A45" s="1">
        <v>51.8</v>
      </c>
      <c r="B45" s="1">
        <v>1.44</v>
      </c>
      <c r="C45" s="1">
        <v>16.2</v>
      </c>
      <c r="D45" s="1">
        <v>8.3000000000000007</v>
      </c>
      <c r="E45" s="1">
        <v>7.2</v>
      </c>
      <c r="F45" s="1">
        <v>8.6999999999999993</v>
      </c>
      <c r="G45" s="1">
        <v>3.7</v>
      </c>
      <c r="H45" s="1">
        <v>1</v>
      </c>
      <c r="I45" s="1">
        <v>0.19</v>
      </c>
      <c r="J45" s="1"/>
      <c r="K45" s="1"/>
      <c r="L45" s="1"/>
      <c r="M45" s="1"/>
      <c r="N45" s="3">
        <f t="shared" si="29"/>
        <v>98.53</v>
      </c>
      <c r="O45" s="2">
        <v>1200</v>
      </c>
      <c r="P45" s="2">
        <v>1E-4</v>
      </c>
      <c r="Q45" s="2" t="s">
        <v>5</v>
      </c>
      <c r="R45" s="2" t="s">
        <v>96</v>
      </c>
      <c r="S45" s="2" t="s">
        <v>138</v>
      </c>
      <c r="T45" s="5">
        <f t="shared" si="30"/>
        <v>0.86218375499334221</v>
      </c>
      <c r="U45" s="5">
        <f t="shared" si="31"/>
        <v>1.8022528160200248E-2</v>
      </c>
      <c r="V45" s="5">
        <f t="shared" si="32"/>
        <v>0.31777167516673205</v>
      </c>
      <c r="W45" s="5">
        <f t="shared" si="33"/>
        <v>0.11551844119693809</v>
      </c>
      <c r="X45" s="5">
        <f t="shared" si="34"/>
        <v>0.17866004962779158</v>
      </c>
      <c r="Y45" s="5">
        <f t="shared" si="35"/>
        <v>0.15513552068473607</v>
      </c>
      <c r="Z45" s="5">
        <f t="shared" si="36"/>
        <v>0.11939335269441756</v>
      </c>
      <c r="AA45" s="5">
        <f t="shared" si="37"/>
        <v>2.1231422505307854E-2</v>
      </c>
      <c r="AB45" s="5">
        <f t="shared" si="38"/>
        <v>2.6783197067944743E-3</v>
      </c>
      <c r="AC45" s="5">
        <f t="shared" si="39"/>
        <v>0</v>
      </c>
      <c r="AD45" s="5">
        <f t="shared" si="40"/>
        <v>0</v>
      </c>
      <c r="AE45" s="5">
        <f t="shared" si="41"/>
        <v>0</v>
      </c>
      <c r="AF45" s="5">
        <f t="shared" si="42"/>
        <v>0</v>
      </c>
      <c r="AG45" s="1">
        <f t="shared" si="27"/>
        <v>1.7905950647362603</v>
      </c>
      <c r="AH45" s="1"/>
      <c r="AI45" s="5">
        <f t="shared" si="28"/>
        <v>0.4815068308704038</v>
      </c>
      <c r="AJ45" s="5">
        <f t="shared" si="12"/>
        <v>1.0065105458589442E-2</v>
      </c>
      <c r="AK45" s="5">
        <f t="shared" si="13"/>
        <v>0.17746707864043909</v>
      </c>
      <c r="AL45" s="5">
        <f t="shared" si="14"/>
        <v>6.4513995080151182E-2</v>
      </c>
      <c r="AM45" s="5">
        <f t="shared" si="15"/>
        <v>9.9776913913312226E-2</v>
      </c>
      <c r="AN45" s="5">
        <f t="shared" si="16"/>
        <v>8.6639086491387282E-2</v>
      </c>
      <c r="AO45" s="5">
        <f t="shared" si="17"/>
        <v>6.6678030698137325E-2</v>
      </c>
      <c r="AP45" s="5">
        <f t="shared" si="18"/>
        <v>1.185718810658906E-2</v>
      </c>
      <c r="AQ45" s="5">
        <f t="shared" si="19"/>
        <v>1.4957707409904921E-3</v>
      </c>
      <c r="AR45" s="5">
        <f t="shared" si="20"/>
        <v>0</v>
      </c>
      <c r="AS45" s="5">
        <f t="shared" si="21"/>
        <v>0</v>
      </c>
      <c r="AT45" s="5">
        <f t="shared" si="22"/>
        <v>0</v>
      </c>
      <c r="AU45" s="5">
        <f t="shared" si="23"/>
        <v>0</v>
      </c>
      <c r="AV45" s="1">
        <f t="shared" si="24"/>
        <v>1</v>
      </c>
    </row>
    <row r="46" spans="1:48">
      <c r="A46" s="1">
        <v>52.9</v>
      </c>
      <c r="B46" s="1">
        <v>1.25</v>
      </c>
      <c r="C46" s="1">
        <v>16.2</v>
      </c>
      <c r="D46" s="1">
        <v>8.1</v>
      </c>
      <c r="E46" s="1">
        <v>6.8</v>
      </c>
      <c r="F46" s="1">
        <v>8.6</v>
      </c>
      <c r="G46" s="1">
        <v>3.3</v>
      </c>
      <c r="H46" s="1">
        <v>1.1000000000000001</v>
      </c>
      <c r="I46" s="1">
        <v>0.24</v>
      </c>
      <c r="J46" s="1"/>
      <c r="K46" s="1"/>
      <c r="L46" s="1"/>
      <c r="M46" s="1"/>
      <c r="N46" s="3">
        <f t="shared" si="29"/>
        <v>98.489999999999966</v>
      </c>
      <c r="O46" s="2">
        <v>1198</v>
      </c>
      <c r="P46" s="2">
        <v>1E-4</v>
      </c>
      <c r="Q46" s="2" t="s">
        <v>5</v>
      </c>
      <c r="S46" s="2" t="s">
        <v>138</v>
      </c>
      <c r="T46" s="5">
        <f t="shared" si="30"/>
        <v>0.88049267643142481</v>
      </c>
      <c r="U46" s="5">
        <f t="shared" si="31"/>
        <v>1.564455569461827E-2</v>
      </c>
      <c r="V46" s="5">
        <f t="shared" si="32"/>
        <v>0.31777167516673205</v>
      </c>
      <c r="W46" s="5">
        <f t="shared" si="33"/>
        <v>0.11273486430062631</v>
      </c>
      <c r="X46" s="5">
        <f t="shared" si="34"/>
        <v>0.16873449131513649</v>
      </c>
      <c r="Y46" s="5">
        <f t="shared" si="35"/>
        <v>0.15335235378031384</v>
      </c>
      <c r="Z46" s="5">
        <f t="shared" si="36"/>
        <v>0.10648596321393998</v>
      </c>
      <c r="AA46" s="5">
        <f t="shared" si="37"/>
        <v>2.3354564755838643E-2</v>
      </c>
      <c r="AB46" s="5">
        <f t="shared" si="38"/>
        <v>3.3831406822667043E-3</v>
      </c>
      <c r="AC46" s="5">
        <f t="shared" si="39"/>
        <v>0</v>
      </c>
      <c r="AD46" s="5">
        <f t="shared" si="40"/>
        <v>0</v>
      </c>
      <c r="AE46" s="5">
        <f t="shared" si="41"/>
        <v>0</v>
      </c>
      <c r="AF46" s="5">
        <f t="shared" si="42"/>
        <v>0</v>
      </c>
      <c r="AG46" s="1">
        <f t="shared" si="27"/>
        <v>1.7819542853408969</v>
      </c>
      <c r="AH46" s="1"/>
      <c r="AI46" s="5">
        <f t="shared" si="28"/>
        <v>0.49411631020768981</v>
      </c>
      <c r="AJ46" s="5">
        <f t="shared" si="12"/>
        <v>8.7794371737350083E-3</v>
      </c>
      <c r="AK46" s="5">
        <f t="shared" si="13"/>
        <v>0.17832762477738912</v>
      </c>
      <c r="AL46" s="5">
        <f t="shared" si="14"/>
        <v>6.3264734246007634E-2</v>
      </c>
      <c r="AM46" s="5">
        <f t="shared" si="15"/>
        <v>9.4690695885532611E-2</v>
      </c>
      <c r="AN46" s="5">
        <f t="shared" si="16"/>
        <v>8.60585229609169E-2</v>
      </c>
      <c r="AO46" s="5">
        <f t="shared" si="17"/>
        <v>5.975796578505866E-2</v>
      </c>
      <c r="AP46" s="5">
        <f t="shared" si="18"/>
        <v>1.3106152580884416E-2</v>
      </c>
      <c r="AQ46" s="5">
        <f t="shared" si="19"/>
        <v>1.8985563827859323E-3</v>
      </c>
      <c r="AR46" s="5">
        <f t="shared" si="20"/>
        <v>0</v>
      </c>
      <c r="AS46" s="5">
        <f t="shared" si="21"/>
        <v>0</v>
      </c>
      <c r="AT46" s="5">
        <f t="shared" si="22"/>
        <v>0</v>
      </c>
      <c r="AU46" s="5">
        <f t="shared" si="23"/>
        <v>0</v>
      </c>
      <c r="AV46" s="1">
        <f t="shared" si="24"/>
        <v>1</v>
      </c>
    </row>
    <row r="47" spans="1:48">
      <c r="A47" s="1">
        <v>52.5</v>
      </c>
      <c r="B47" s="1">
        <v>1.46</v>
      </c>
      <c r="C47" s="1">
        <v>16.5</v>
      </c>
      <c r="D47" s="1">
        <v>8.6</v>
      </c>
      <c r="E47" s="1">
        <v>7.1</v>
      </c>
      <c r="F47" s="1">
        <v>8.6</v>
      </c>
      <c r="G47" s="1">
        <v>3.53</v>
      </c>
      <c r="H47" s="1">
        <v>1.07</v>
      </c>
      <c r="I47" s="1">
        <v>0.17</v>
      </c>
      <c r="J47" s="1"/>
      <c r="K47" s="1"/>
      <c r="L47" s="1"/>
      <c r="M47" s="1"/>
      <c r="N47" s="3">
        <f t="shared" si="29"/>
        <v>99.529999999999987</v>
      </c>
      <c r="O47" s="2">
        <v>1195</v>
      </c>
      <c r="P47" s="2">
        <v>1E-4</v>
      </c>
      <c r="Q47" s="2" t="s">
        <v>5</v>
      </c>
      <c r="S47" s="2" t="s">
        <v>138</v>
      </c>
      <c r="T47" s="5">
        <f t="shared" si="30"/>
        <v>0.87383488681757659</v>
      </c>
      <c r="U47" s="5">
        <f t="shared" si="31"/>
        <v>1.8272841051314142E-2</v>
      </c>
      <c r="V47" s="5">
        <f t="shared" si="32"/>
        <v>0.32365633581796788</v>
      </c>
      <c r="W47" s="5">
        <f t="shared" si="33"/>
        <v>0.11969380654140571</v>
      </c>
      <c r="X47" s="5">
        <f t="shared" si="34"/>
        <v>0.17617866004962779</v>
      </c>
      <c r="Y47" s="5">
        <f t="shared" si="35"/>
        <v>0.15335235378031384</v>
      </c>
      <c r="Z47" s="5">
        <f t="shared" si="36"/>
        <v>0.11390771216521459</v>
      </c>
      <c r="AA47" s="5">
        <f t="shared" si="37"/>
        <v>2.2717622080679407E-2</v>
      </c>
      <c r="AB47" s="5">
        <f t="shared" si="38"/>
        <v>2.3963913166055823E-3</v>
      </c>
      <c r="AC47" s="5">
        <f t="shared" si="39"/>
        <v>0</v>
      </c>
      <c r="AD47" s="5">
        <f t="shared" si="40"/>
        <v>0</v>
      </c>
      <c r="AE47" s="5">
        <f t="shared" si="41"/>
        <v>0</v>
      </c>
      <c r="AF47" s="5">
        <f t="shared" si="42"/>
        <v>0</v>
      </c>
      <c r="AG47" s="1">
        <f t="shared" si="27"/>
        <v>1.8040106096207056</v>
      </c>
      <c r="AH47" s="1"/>
      <c r="AI47" s="5">
        <f t="shared" si="28"/>
        <v>0.48438456079884196</v>
      </c>
      <c r="AJ47" s="5">
        <f t="shared" si="12"/>
        <v>1.0129009748538019E-2</v>
      </c>
      <c r="AK47" s="5">
        <f t="shared" si="13"/>
        <v>0.1794093305726272</v>
      </c>
      <c r="AL47" s="5">
        <f t="shared" si="14"/>
        <v>6.6348726500323307E-2</v>
      </c>
      <c r="AM47" s="5">
        <f t="shared" si="15"/>
        <v>9.7659436762774623E-2</v>
      </c>
      <c r="AN47" s="5">
        <f t="shared" si="16"/>
        <v>8.5006348057208081E-2</v>
      </c>
      <c r="AO47" s="5">
        <f t="shared" si="17"/>
        <v>6.3141375975146713E-2</v>
      </c>
      <c r="AP47" s="5">
        <f t="shared" si="18"/>
        <v>1.2592842835583878E-2</v>
      </c>
      <c r="AQ47" s="5">
        <f t="shared" si="19"/>
        <v>1.3283687489562077E-3</v>
      </c>
      <c r="AR47" s="5">
        <f t="shared" si="20"/>
        <v>0</v>
      </c>
      <c r="AS47" s="5">
        <f t="shared" si="21"/>
        <v>0</v>
      </c>
      <c r="AT47" s="5">
        <f t="shared" si="22"/>
        <v>0</v>
      </c>
      <c r="AU47" s="5">
        <f t="shared" si="23"/>
        <v>0</v>
      </c>
      <c r="AV47" s="1">
        <f t="shared" si="24"/>
        <v>1</v>
      </c>
    </row>
    <row r="48" spans="1:48">
      <c r="A48" s="1">
        <v>52.8</v>
      </c>
      <c r="B48" s="1">
        <v>1.48</v>
      </c>
      <c r="C48" s="1">
        <v>16.5</v>
      </c>
      <c r="D48" s="1">
        <v>8.4</v>
      </c>
      <c r="E48" s="1">
        <v>6.9</v>
      </c>
      <c r="F48" s="1">
        <v>8.8000000000000007</v>
      </c>
      <c r="G48" s="1">
        <v>3.6</v>
      </c>
      <c r="H48" s="1">
        <v>1.02</v>
      </c>
      <c r="I48" s="1">
        <v>0.18</v>
      </c>
      <c r="J48" s="1">
        <v>0.3</v>
      </c>
      <c r="K48" s="1"/>
      <c r="L48" s="1"/>
      <c r="M48" s="1"/>
      <c r="N48" s="3">
        <f t="shared" si="29"/>
        <v>99.98</v>
      </c>
      <c r="O48" s="2">
        <v>1185</v>
      </c>
      <c r="P48" s="2">
        <v>1E-4</v>
      </c>
      <c r="Q48" s="2" t="s">
        <v>5</v>
      </c>
      <c r="S48" s="2" t="s">
        <v>138</v>
      </c>
      <c r="T48" s="5">
        <f t="shared" si="30"/>
        <v>0.87882822902796265</v>
      </c>
      <c r="U48" s="5">
        <f t="shared" si="31"/>
        <v>1.8523153942428032E-2</v>
      </c>
      <c r="V48" s="5">
        <f t="shared" si="32"/>
        <v>0.32365633581796788</v>
      </c>
      <c r="W48" s="5">
        <f t="shared" si="33"/>
        <v>0.11691022964509395</v>
      </c>
      <c r="X48" s="5">
        <f t="shared" si="34"/>
        <v>0.17121588089330028</v>
      </c>
      <c r="Y48" s="5">
        <f t="shared" si="35"/>
        <v>0.15691868758915836</v>
      </c>
      <c r="Z48" s="5">
        <f t="shared" si="36"/>
        <v>0.11616650532429817</v>
      </c>
      <c r="AA48" s="5">
        <f t="shared" si="37"/>
        <v>2.1656050955414011E-2</v>
      </c>
      <c r="AB48" s="5">
        <f t="shared" si="38"/>
        <v>2.5373555117000281E-3</v>
      </c>
      <c r="AC48" s="5">
        <f t="shared" si="39"/>
        <v>4.2269893268519496E-3</v>
      </c>
      <c r="AD48" s="5">
        <f t="shared" si="40"/>
        <v>0</v>
      </c>
      <c r="AE48" s="5">
        <f t="shared" si="41"/>
        <v>0</v>
      </c>
      <c r="AF48" s="5">
        <f t="shared" si="42"/>
        <v>0</v>
      </c>
      <c r="AG48" s="1">
        <f t="shared" si="27"/>
        <v>1.8106394180341754</v>
      </c>
      <c r="AH48" s="1"/>
      <c r="AI48" s="5">
        <f t="shared" si="28"/>
        <v>0.48536899190127702</v>
      </c>
      <c r="AJ48" s="5">
        <f t="shared" si="12"/>
        <v>1.0230172699177597E-2</v>
      </c>
      <c r="AK48" s="5">
        <f t="shared" si="13"/>
        <v>0.1787525073155449</v>
      </c>
      <c r="AL48" s="5">
        <f t="shared" si="14"/>
        <v>6.4568477014614128E-2</v>
      </c>
      <c r="AM48" s="5">
        <f t="shared" si="15"/>
        <v>9.456100380228695E-2</v>
      </c>
      <c r="AN48" s="5">
        <f t="shared" si="16"/>
        <v>8.6664791468820529E-2</v>
      </c>
      <c r="AO48" s="5">
        <f t="shared" si="17"/>
        <v>6.4157724706126754E-2</v>
      </c>
      <c r="AP48" s="5">
        <f t="shared" si="18"/>
        <v>1.1960443774567852E-2</v>
      </c>
      <c r="AQ48" s="5">
        <f t="shared" si="19"/>
        <v>1.4013588163538679E-3</v>
      </c>
      <c r="AR48" s="5">
        <f t="shared" si="20"/>
        <v>2.3345285012303682E-3</v>
      </c>
      <c r="AS48" s="5">
        <f t="shared" si="21"/>
        <v>0</v>
      </c>
      <c r="AT48" s="5">
        <f t="shared" si="22"/>
        <v>0</v>
      </c>
      <c r="AU48" s="5">
        <f t="shared" si="23"/>
        <v>0</v>
      </c>
      <c r="AV48" s="1">
        <f t="shared" si="24"/>
        <v>1</v>
      </c>
    </row>
    <row r="49" spans="1:48">
      <c r="A49" s="1">
        <v>54</v>
      </c>
      <c r="B49" s="1">
        <v>1.7</v>
      </c>
      <c r="C49" s="1">
        <v>16.2</v>
      </c>
      <c r="D49" s="1">
        <v>7.8</v>
      </c>
      <c r="E49" s="1">
        <v>6.4</v>
      </c>
      <c r="F49" s="1">
        <v>8.6999999999999993</v>
      </c>
      <c r="G49" s="1">
        <v>3.4</v>
      </c>
      <c r="H49" s="1">
        <v>1.2</v>
      </c>
      <c r="I49" s="1">
        <v>0.2</v>
      </c>
      <c r="J49" s="1">
        <v>0.3</v>
      </c>
      <c r="K49" s="1"/>
      <c r="L49" s="1"/>
      <c r="M49" s="1"/>
      <c r="N49" s="3">
        <f t="shared" si="29"/>
        <v>99.90000000000002</v>
      </c>
      <c r="O49" s="2">
        <v>1183</v>
      </c>
      <c r="P49" s="2">
        <v>1E-4</v>
      </c>
      <c r="Q49" s="2" t="s">
        <v>7</v>
      </c>
      <c r="S49" s="2" t="s">
        <v>138</v>
      </c>
      <c r="T49" s="5">
        <f t="shared" si="30"/>
        <v>0.89880159786950731</v>
      </c>
      <c r="U49" s="5">
        <f t="shared" si="31"/>
        <v>2.1276595744680851E-2</v>
      </c>
      <c r="V49" s="5">
        <f t="shared" si="32"/>
        <v>0.31777167516673205</v>
      </c>
      <c r="W49" s="5">
        <f t="shared" si="33"/>
        <v>0.10855949895615867</v>
      </c>
      <c r="X49" s="5">
        <f t="shared" si="34"/>
        <v>0.15880893300248142</v>
      </c>
      <c r="Y49" s="5">
        <f t="shared" si="35"/>
        <v>0.15513552068473607</v>
      </c>
      <c r="Z49" s="5">
        <f t="shared" si="36"/>
        <v>0.10971281058405938</v>
      </c>
      <c r="AA49" s="5">
        <f t="shared" si="37"/>
        <v>2.5477707006369425E-2</v>
      </c>
      <c r="AB49" s="5">
        <f t="shared" si="38"/>
        <v>2.8192839018889204E-3</v>
      </c>
      <c r="AC49" s="5">
        <f t="shared" si="39"/>
        <v>4.2269893268519496E-3</v>
      </c>
      <c r="AD49" s="5">
        <f t="shared" si="40"/>
        <v>0</v>
      </c>
      <c r="AE49" s="5">
        <f t="shared" si="41"/>
        <v>0</v>
      </c>
      <c r="AF49" s="5">
        <f t="shared" si="42"/>
        <v>0</v>
      </c>
      <c r="AG49" s="1">
        <f t="shared" si="27"/>
        <v>1.8025906122434663</v>
      </c>
      <c r="AH49" s="1"/>
      <c r="AI49" s="5">
        <f t="shared" si="28"/>
        <v>0.49861659755948567</v>
      </c>
      <c r="AJ49" s="5">
        <f t="shared" si="12"/>
        <v>1.1803343255072459E-2</v>
      </c>
      <c r="AK49" s="5">
        <f t="shared" si="13"/>
        <v>0.17628610346041917</v>
      </c>
      <c r="AL49" s="5">
        <f t="shared" si="14"/>
        <v>6.0224156399576387E-2</v>
      </c>
      <c r="AM49" s="5">
        <f t="shared" si="15"/>
        <v>8.8100388365404375E-2</v>
      </c>
      <c r="AN49" s="5">
        <f t="shared" si="16"/>
        <v>8.6062536679727672E-2</v>
      </c>
      <c r="AO49" s="5">
        <f t="shared" si="17"/>
        <v>6.0863964251712775E-2</v>
      </c>
      <c r="AP49" s="5">
        <f t="shared" si="18"/>
        <v>1.4133939693972114E-2</v>
      </c>
      <c r="AQ49" s="5">
        <f t="shared" si="19"/>
        <v>1.5640178544922628E-3</v>
      </c>
      <c r="AR49" s="5">
        <f t="shared" si="20"/>
        <v>2.3449524801369779E-3</v>
      </c>
      <c r="AS49" s="5">
        <f t="shared" si="21"/>
        <v>0</v>
      </c>
      <c r="AT49" s="5">
        <f t="shared" si="22"/>
        <v>0</v>
      </c>
      <c r="AU49" s="5">
        <f t="shared" si="23"/>
        <v>0</v>
      </c>
      <c r="AV49" s="1">
        <f t="shared" si="24"/>
        <v>0.99999999999999978</v>
      </c>
    </row>
    <row r="50" spans="1:48">
      <c r="A50" s="1">
        <v>53.2</v>
      </c>
      <c r="B50" s="1">
        <v>1.53</v>
      </c>
      <c r="C50" s="1">
        <v>16</v>
      </c>
      <c r="D50" s="1">
        <v>8.6999999999999993</v>
      </c>
      <c r="E50" s="1">
        <v>6.5</v>
      </c>
      <c r="F50" s="1">
        <v>8.9</v>
      </c>
      <c r="G50" s="1">
        <v>3.7</v>
      </c>
      <c r="H50" s="1">
        <v>1.07</v>
      </c>
      <c r="I50" s="1">
        <v>0.17</v>
      </c>
      <c r="J50" s="1"/>
      <c r="K50" s="1"/>
      <c r="L50" s="1"/>
      <c r="M50" s="1"/>
      <c r="N50" s="3">
        <f>SUM(A50:L50)</f>
        <v>99.77000000000001</v>
      </c>
      <c r="O50" s="2">
        <v>1175</v>
      </c>
      <c r="P50" s="2">
        <v>1E-4</v>
      </c>
      <c r="Q50" s="2" t="s">
        <v>7</v>
      </c>
      <c r="S50" s="2" t="s">
        <v>138</v>
      </c>
      <c r="T50" s="5">
        <f t="shared" si="30"/>
        <v>0.88548601864181098</v>
      </c>
      <c r="U50" s="5">
        <f t="shared" si="31"/>
        <v>1.9148936170212766E-2</v>
      </c>
      <c r="V50" s="5">
        <f t="shared" si="32"/>
        <v>0.31384856806590822</v>
      </c>
      <c r="W50" s="5">
        <f t="shared" si="33"/>
        <v>0.12108559498956159</v>
      </c>
      <c r="X50" s="5">
        <f t="shared" si="34"/>
        <v>0.16129032258064518</v>
      </c>
      <c r="Y50" s="5">
        <f t="shared" si="35"/>
        <v>0.15870185449358062</v>
      </c>
      <c r="Z50" s="5">
        <f t="shared" si="36"/>
        <v>0.11939335269441756</v>
      </c>
      <c r="AA50" s="5">
        <f t="shared" si="37"/>
        <v>2.2717622080679407E-2</v>
      </c>
      <c r="AB50" s="5">
        <f t="shared" si="38"/>
        <v>2.3963913166055823E-3</v>
      </c>
      <c r="AC50" s="5">
        <f t="shared" si="39"/>
        <v>0</v>
      </c>
      <c r="AD50" s="5">
        <f t="shared" si="40"/>
        <v>0</v>
      </c>
      <c r="AE50" s="5">
        <f t="shared" si="41"/>
        <v>0</v>
      </c>
      <c r="AF50" s="5">
        <f t="shared" si="42"/>
        <v>0</v>
      </c>
      <c r="AG50" s="1">
        <f t="shared" si="27"/>
        <v>1.804068661033422</v>
      </c>
      <c r="AH50" s="1"/>
      <c r="AI50" s="5">
        <f t="shared" si="28"/>
        <v>0.49082722723789202</v>
      </c>
      <c r="AJ50" s="5">
        <f t="shared" si="12"/>
        <v>1.0614305643579946E-2</v>
      </c>
      <c r="AK50" s="5">
        <f t="shared" si="13"/>
        <v>0.17396708608979816</v>
      </c>
      <c r="AL50" s="5">
        <f t="shared" si="14"/>
        <v>6.7118063522150148E-2</v>
      </c>
      <c r="AM50" s="5">
        <f t="shared" si="15"/>
        <v>8.9403649686067649E-2</v>
      </c>
      <c r="AN50" s="5">
        <f t="shared" si="16"/>
        <v>8.7968855022774836E-2</v>
      </c>
      <c r="AO50" s="5">
        <f t="shared" si="17"/>
        <v>6.6180049170648333E-2</v>
      </c>
      <c r="AP50" s="5">
        <f t="shared" si="18"/>
        <v>1.2592437622449527E-2</v>
      </c>
      <c r="AQ50" s="5">
        <f t="shared" si="19"/>
        <v>1.3283260046393472E-3</v>
      </c>
      <c r="AR50" s="5">
        <f t="shared" si="20"/>
        <v>0</v>
      </c>
      <c r="AS50" s="5">
        <f t="shared" si="21"/>
        <v>0</v>
      </c>
      <c r="AT50" s="5">
        <f t="shared" si="22"/>
        <v>0</v>
      </c>
      <c r="AU50" s="5">
        <f t="shared" si="23"/>
        <v>0</v>
      </c>
      <c r="AV50" s="1">
        <f t="shared" si="24"/>
        <v>1</v>
      </c>
    </row>
    <row r="51" spans="1:48">
      <c r="A51" s="1">
        <v>53.7</v>
      </c>
      <c r="B51" s="1">
        <v>1.79</v>
      </c>
      <c r="C51" s="1">
        <v>15.3</v>
      </c>
      <c r="D51" s="1">
        <v>8.6</v>
      </c>
      <c r="E51" s="1">
        <v>5.46</v>
      </c>
      <c r="F51" s="1">
        <v>8.3000000000000007</v>
      </c>
      <c r="G51" s="1">
        <v>3.4</v>
      </c>
      <c r="H51" s="1">
        <v>1.25</v>
      </c>
      <c r="I51" s="1">
        <v>0.2</v>
      </c>
      <c r="J51" s="1">
        <v>0.31</v>
      </c>
      <c r="K51" s="1"/>
      <c r="L51" s="1"/>
      <c r="M51" s="1"/>
      <c r="N51" s="3">
        <f t="shared" si="29"/>
        <v>98.31</v>
      </c>
      <c r="O51" s="2">
        <v>1161</v>
      </c>
      <c r="P51" s="2">
        <v>1E-4</v>
      </c>
      <c r="Q51" s="2" t="s">
        <v>7</v>
      </c>
      <c r="S51" s="2" t="s">
        <v>138</v>
      </c>
      <c r="T51" s="5">
        <f t="shared" si="30"/>
        <v>0.89380825565912125</v>
      </c>
      <c r="U51" s="5">
        <f t="shared" si="31"/>
        <v>2.2403003754693365E-2</v>
      </c>
      <c r="V51" s="5">
        <f t="shared" si="32"/>
        <v>0.30011769321302473</v>
      </c>
      <c r="W51" s="5">
        <f t="shared" si="33"/>
        <v>0.11969380654140571</v>
      </c>
      <c r="X51" s="5">
        <f t="shared" si="34"/>
        <v>0.13548387096774195</v>
      </c>
      <c r="Y51" s="5">
        <f t="shared" si="35"/>
        <v>0.14800285306704708</v>
      </c>
      <c r="Z51" s="5">
        <f t="shared" si="36"/>
        <v>0.10971281058405938</v>
      </c>
      <c r="AA51" s="5">
        <f t="shared" si="37"/>
        <v>2.6539278131634817E-2</v>
      </c>
      <c r="AB51" s="5">
        <f t="shared" si="38"/>
        <v>2.8192839018889204E-3</v>
      </c>
      <c r="AC51" s="5">
        <f t="shared" si="39"/>
        <v>4.3678889710803484E-3</v>
      </c>
      <c r="AD51" s="5">
        <f t="shared" si="40"/>
        <v>0</v>
      </c>
      <c r="AE51" s="5">
        <f t="shared" si="41"/>
        <v>0</v>
      </c>
      <c r="AF51" s="5">
        <f t="shared" si="42"/>
        <v>0</v>
      </c>
      <c r="AG51" s="1">
        <f t="shared" si="27"/>
        <v>1.7629487447916981</v>
      </c>
      <c r="AH51" s="1"/>
      <c r="AI51" s="5">
        <f t="shared" si="28"/>
        <v>0.50699616667796521</v>
      </c>
      <c r="AJ51" s="5">
        <f t="shared" si="12"/>
        <v>1.2707688649984207E-2</v>
      </c>
      <c r="AK51" s="5">
        <f t="shared" si="13"/>
        <v>0.17023619892504888</v>
      </c>
      <c r="AL51" s="5">
        <f t="shared" si="14"/>
        <v>6.7894093288315194E-2</v>
      </c>
      <c r="AM51" s="5">
        <f t="shared" si="15"/>
        <v>7.6850714672223833E-2</v>
      </c>
      <c r="AN51" s="5">
        <f t="shared" si="16"/>
        <v>8.3951875234202805E-2</v>
      </c>
      <c r="AO51" s="5">
        <f t="shared" si="17"/>
        <v>6.2232558324900447E-2</v>
      </c>
      <c r="AP51" s="5">
        <f t="shared" si="18"/>
        <v>1.5053913626269705E-2</v>
      </c>
      <c r="AQ51" s="5">
        <f t="shared" si="19"/>
        <v>1.5991865391537712E-3</v>
      </c>
      <c r="AR51" s="5">
        <f t="shared" si="20"/>
        <v>2.4776040619356962E-3</v>
      </c>
      <c r="AS51" s="5">
        <f t="shared" si="21"/>
        <v>0</v>
      </c>
      <c r="AT51" s="5">
        <f t="shared" si="22"/>
        <v>0</v>
      </c>
      <c r="AU51" s="5">
        <f t="shared" si="23"/>
        <v>0</v>
      </c>
      <c r="AV51" s="1">
        <f t="shared" si="24"/>
        <v>0.99999999999999978</v>
      </c>
    </row>
    <row r="52" spans="1:48">
      <c r="A52" s="1">
        <v>55.6</v>
      </c>
      <c r="B52" s="1">
        <v>2.2999999999999998</v>
      </c>
      <c r="C52" s="1">
        <v>14.4</v>
      </c>
      <c r="D52" s="1">
        <v>9.5</v>
      </c>
      <c r="E52" s="1">
        <v>4.54</v>
      </c>
      <c r="F52" s="1">
        <v>8.5</v>
      </c>
      <c r="G52" s="1">
        <v>3.3</v>
      </c>
      <c r="H52" s="1">
        <v>1.52</v>
      </c>
      <c r="I52" s="1">
        <v>0.2</v>
      </c>
      <c r="J52" s="1">
        <v>0.44</v>
      </c>
      <c r="K52" s="1"/>
      <c r="L52" s="1"/>
      <c r="M52" s="1"/>
      <c r="N52" s="3">
        <f t="shared" si="29"/>
        <v>100.3</v>
      </c>
      <c r="O52" s="2">
        <v>1115</v>
      </c>
      <c r="P52" s="2">
        <v>1E-4</v>
      </c>
      <c r="Q52" s="2" t="s">
        <v>10</v>
      </c>
      <c r="S52" s="2" t="s">
        <v>138</v>
      </c>
      <c r="T52" s="5">
        <f t="shared" si="30"/>
        <v>0.92543275632490019</v>
      </c>
      <c r="U52" s="5">
        <f t="shared" si="31"/>
        <v>2.8785982478097619E-2</v>
      </c>
      <c r="V52" s="5">
        <f t="shared" si="32"/>
        <v>0.28246371125931741</v>
      </c>
      <c r="W52" s="5">
        <f t="shared" si="33"/>
        <v>0.13221990257480865</v>
      </c>
      <c r="X52" s="5">
        <f t="shared" si="34"/>
        <v>0.11265508684863525</v>
      </c>
      <c r="Y52" s="5">
        <f t="shared" si="35"/>
        <v>0.15156918687589158</v>
      </c>
      <c r="Z52" s="5">
        <f t="shared" si="36"/>
        <v>0.10648596321393998</v>
      </c>
      <c r="AA52" s="5">
        <f t="shared" si="37"/>
        <v>3.227176220806794E-2</v>
      </c>
      <c r="AB52" s="5">
        <f t="shared" si="38"/>
        <v>2.8192839018889204E-3</v>
      </c>
      <c r="AC52" s="5">
        <f t="shared" si="39"/>
        <v>6.1995843460495269E-3</v>
      </c>
      <c r="AD52" s="5">
        <f t="shared" si="40"/>
        <v>0</v>
      </c>
      <c r="AE52" s="5">
        <f t="shared" si="41"/>
        <v>0</v>
      </c>
      <c r="AF52" s="5">
        <f t="shared" si="42"/>
        <v>0</v>
      </c>
      <c r="AG52" s="1">
        <f t="shared" si="27"/>
        <v>1.7809032200315971</v>
      </c>
      <c r="AH52" s="1"/>
      <c r="AI52" s="5">
        <f t="shared" si="28"/>
        <v>0.51964236232246297</v>
      </c>
      <c r="AJ52" s="5">
        <f t="shared" si="12"/>
        <v>1.6163698371878341E-2</v>
      </c>
      <c r="AK52" s="5">
        <f t="shared" si="13"/>
        <v>0.15860699676555468</v>
      </c>
      <c r="AL52" s="5">
        <f t="shared" si="14"/>
        <v>7.4243171154726076E-2</v>
      </c>
      <c r="AM52" s="5">
        <f t="shared" si="15"/>
        <v>6.3257276185191294E-2</v>
      </c>
      <c r="AN52" s="5">
        <f t="shared" si="16"/>
        <v>8.5108042464655892E-2</v>
      </c>
      <c r="AO52" s="5">
        <f t="shared" si="17"/>
        <v>5.9793234138826867E-2</v>
      </c>
      <c r="AP52" s="5">
        <f t="shared" si="18"/>
        <v>1.8121008399038872E-2</v>
      </c>
      <c r="AQ52" s="5">
        <f t="shared" si="19"/>
        <v>1.5830640711845647E-3</v>
      </c>
      <c r="AR52" s="5">
        <f t="shared" si="20"/>
        <v>3.4811461264804343E-3</v>
      </c>
      <c r="AS52" s="5">
        <f t="shared" si="21"/>
        <v>0</v>
      </c>
      <c r="AT52" s="5">
        <f t="shared" si="22"/>
        <v>0</v>
      </c>
      <c r="AU52" s="5">
        <f t="shared" si="23"/>
        <v>0</v>
      </c>
      <c r="AV52" s="1">
        <f t="shared" si="24"/>
        <v>1</v>
      </c>
    </row>
    <row r="53" spans="1:48">
      <c r="A53" s="1">
        <v>61.2</v>
      </c>
      <c r="B53" s="1">
        <v>1.35</v>
      </c>
      <c r="C53" s="1">
        <v>15.9</v>
      </c>
      <c r="D53" s="1">
        <v>7</v>
      </c>
      <c r="E53" s="1">
        <v>3.3</v>
      </c>
      <c r="F53" s="1">
        <v>5.5</v>
      </c>
      <c r="G53" s="1">
        <v>3.5</v>
      </c>
      <c r="H53" s="1">
        <v>2.4300000000000002</v>
      </c>
      <c r="I53" s="1">
        <v>0.15</v>
      </c>
      <c r="J53" s="1">
        <v>0.41</v>
      </c>
      <c r="K53" s="1"/>
      <c r="L53" s="1"/>
      <c r="M53" s="1"/>
      <c r="N53" s="3">
        <f t="shared" si="29"/>
        <v>100.74000000000001</v>
      </c>
      <c r="O53" s="2">
        <v>1115</v>
      </c>
      <c r="P53" s="2">
        <v>1E-4</v>
      </c>
      <c r="Q53" s="2" t="s">
        <v>11</v>
      </c>
      <c r="S53" s="2" t="s">
        <v>139</v>
      </c>
      <c r="T53" s="5">
        <f t="shared" si="30"/>
        <v>1.0186418109187751</v>
      </c>
      <c r="U53" s="5">
        <f t="shared" si="31"/>
        <v>1.6896120150187734E-2</v>
      </c>
      <c r="V53" s="5">
        <f t="shared" si="32"/>
        <v>0.31188701451549627</v>
      </c>
      <c r="W53" s="5">
        <f t="shared" si="33"/>
        <v>9.7425191370911629E-2</v>
      </c>
      <c r="X53" s="5">
        <f t="shared" si="34"/>
        <v>8.1885856079404462E-2</v>
      </c>
      <c r="Y53" s="5">
        <f t="shared" si="35"/>
        <v>9.8074179743223966E-2</v>
      </c>
      <c r="Z53" s="5">
        <f t="shared" si="36"/>
        <v>0.11293965795417878</v>
      </c>
      <c r="AA53" s="5">
        <f t="shared" si="37"/>
        <v>5.1592356687898092E-2</v>
      </c>
      <c r="AB53" s="5">
        <f t="shared" si="38"/>
        <v>2.11446292641669E-3</v>
      </c>
      <c r="AC53" s="5">
        <f t="shared" si="39"/>
        <v>5.7768854133643313E-3</v>
      </c>
      <c r="AD53" s="5">
        <f t="shared" si="40"/>
        <v>0</v>
      </c>
      <c r="AE53" s="5">
        <f t="shared" si="41"/>
        <v>0</v>
      </c>
      <c r="AF53" s="5">
        <f t="shared" si="42"/>
        <v>0</v>
      </c>
      <c r="AG53" s="1">
        <f t="shared" si="27"/>
        <v>1.7972335357598577</v>
      </c>
      <c r="AH53" s="1"/>
      <c r="AI53" s="5">
        <f t="shared" si="28"/>
        <v>0.56678322023859884</v>
      </c>
      <c r="AJ53" s="5">
        <f t="shared" si="12"/>
        <v>9.4011823249470876E-3</v>
      </c>
      <c r="AK53" s="5">
        <f t="shared" si="13"/>
        <v>0.17353727732641749</v>
      </c>
      <c r="AL53" s="5">
        <f t="shared" si="14"/>
        <v>5.4208420571075618E-2</v>
      </c>
      <c r="AM53" s="5">
        <f t="shared" si="15"/>
        <v>4.5562167881974057E-2</v>
      </c>
      <c r="AN53" s="5">
        <f t="shared" si="16"/>
        <v>5.4569524656548817E-2</v>
      </c>
      <c r="AO53" s="5">
        <f t="shared" si="17"/>
        <v>6.2840836044397913E-2</v>
      </c>
      <c r="AP53" s="5">
        <f t="shared" si="18"/>
        <v>2.8706540169297034E-2</v>
      </c>
      <c r="AQ53" s="5">
        <f t="shared" si="19"/>
        <v>1.1765098326649631E-3</v>
      </c>
      <c r="AR53" s="5">
        <f t="shared" si="20"/>
        <v>3.214320954077849E-3</v>
      </c>
      <c r="AS53" s="5">
        <f t="shared" si="21"/>
        <v>0</v>
      </c>
      <c r="AT53" s="5">
        <f t="shared" si="22"/>
        <v>0</v>
      </c>
      <c r="AU53" s="5">
        <f t="shared" si="23"/>
        <v>0</v>
      </c>
      <c r="AV53" s="1">
        <f t="shared" si="24"/>
        <v>0.99999999999999989</v>
      </c>
    </row>
    <row r="54" spans="1:48">
      <c r="A54" s="1">
        <v>50.1</v>
      </c>
      <c r="B54" s="1">
        <v>1.98</v>
      </c>
      <c r="C54" s="1">
        <v>15.8</v>
      </c>
      <c r="D54" s="1">
        <v>9.1</v>
      </c>
      <c r="E54" s="1">
        <v>6.3</v>
      </c>
      <c r="F54" s="1">
        <v>10.199999999999999</v>
      </c>
      <c r="G54" s="1">
        <v>3.6</v>
      </c>
      <c r="H54" s="1">
        <v>1.41</v>
      </c>
      <c r="I54" s="1">
        <v>0.2</v>
      </c>
      <c r="J54" s="1"/>
      <c r="K54" s="1"/>
      <c r="L54" s="1"/>
      <c r="M54" s="1"/>
      <c r="N54" s="3">
        <f t="shared" si="29"/>
        <v>98.689999999999984</v>
      </c>
      <c r="O54" s="2">
        <v>1195</v>
      </c>
      <c r="P54" s="2">
        <v>1E-4</v>
      </c>
      <c r="Q54" s="2" t="s">
        <v>5</v>
      </c>
      <c r="S54" s="2" t="s">
        <v>140</v>
      </c>
      <c r="T54" s="5">
        <f t="shared" si="30"/>
        <v>0.83388814913448739</v>
      </c>
      <c r="U54" s="5">
        <f t="shared" si="31"/>
        <v>2.4780976220275343E-2</v>
      </c>
      <c r="V54" s="5">
        <f t="shared" si="32"/>
        <v>0.30992546096508439</v>
      </c>
      <c r="W54" s="5">
        <f t="shared" si="33"/>
        <v>0.1266527487821851</v>
      </c>
      <c r="X54" s="5">
        <f t="shared" si="34"/>
        <v>0.15632754342431762</v>
      </c>
      <c r="Y54" s="5">
        <f t="shared" si="35"/>
        <v>0.18188302425106989</v>
      </c>
      <c r="Z54" s="5">
        <f t="shared" si="36"/>
        <v>0.11616650532429817</v>
      </c>
      <c r="AA54" s="5">
        <f t="shared" si="37"/>
        <v>2.9936305732484073E-2</v>
      </c>
      <c r="AB54" s="5">
        <f t="shared" si="38"/>
        <v>2.8192839018889204E-3</v>
      </c>
      <c r="AC54" s="5">
        <f t="shared" si="39"/>
        <v>0</v>
      </c>
      <c r="AD54" s="5">
        <f t="shared" si="40"/>
        <v>0</v>
      </c>
      <c r="AE54" s="5">
        <f t="shared" si="41"/>
        <v>0</v>
      </c>
      <c r="AF54" s="5">
        <f t="shared" si="42"/>
        <v>0</v>
      </c>
      <c r="AG54" s="1">
        <f t="shared" si="27"/>
        <v>1.782379997736091</v>
      </c>
      <c r="AH54" s="1"/>
      <c r="AI54" s="5">
        <f t="shared" si="28"/>
        <v>0.4678509353749814</v>
      </c>
      <c r="AJ54" s="5">
        <f t="shared" si="12"/>
        <v>1.3903306955728388E-2</v>
      </c>
      <c r="AK54" s="5">
        <f t="shared" si="13"/>
        <v>0.17388293257259368</v>
      </c>
      <c r="AL54" s="5">
        <f t="shared" si="14"/>
        <v>7.1058219315215859E-2</v>
      </c>
      <c r="AM54" s="5">
        <f t="shared" si="15"/>
        <v>8.7707191296400727E-2</v>
      </c>
      <c r="AN54" s="5">
        <f t="shared" si="16"/>
        <v>0.10204503219408351</v>
      </c>
      <c r="AO54" s="5">
        <f t="shared" si="17"/>
        <v>6.5174937707923278E-2</v>
      </c>
      <c r="AP54" s="5">
        <f t="shared" si="18"/>
        <v>1.6795692147862966E-2</v>
      </c>
      <c r="AQ54" s="5">
        <f t="shared" si="19"/>
        <v>1.5817524352101482E-3</v>
      </c>
      <c r="AR54" s="5">
        <f t="shared" si="20"/>
        <v>0</v>
      </c>
      <c r="AS54" s="5">
        <f t="shared" si="21"/>
        <v>0</v>
      </c>
      <c r="AT54" s="5">
        <f t="shared" si="22"/>
        <v>0</v>
      </c>
      <c r="AU54" s="5">
        <f t="shared" si="23"/>
        <v>0</v>
      </c>
      <c r="AV54" s="1">
        <f t="shared" si="24"/>
        <v>0.99999999999999989</v>
      </c>
    </row>
    <row r="55" spans="1:48">
      <c r="A55" s="1">
        <v>51.1</v>
      </c>
      <c r="B55" s="1">
        <v>2.4</v>
      </c>
      <c r="C55" s="1">
        <v>16.2</v>
      </c>
      <c r="D55" s="1">
        <v>8.9</v>
      </c>
      <c r="E55" s="1">
        <v>6.2</v>
      </c>
      <c r="F55" s="1">
        <v>10.199999999999999</v>
      </c>
      <c r="G55" s="1">
        <v>3.5</v>
      </c>
      <c r="H55" s="1">
        <v>1.5</v>
      </c>
      <c r="I55" s="1">
        <v>0.2</v>
      </c>
      <c r="J55" s="1">
        <v>0.7</v>
      </c>
      <c r="K55" s="1"/>
      <c r="L55" s="1"/>
      <c r="M55" s="1"/>
      <c r="N55" s="3">
        <f t="shared" si="29"/>
        <v>100.90000000000002</v>
      </c>
      <c r="O55" s="2">
        <v>1150</v>
      </c>
      <c r="P55" s="2">
        <v>1E-4</v>
      </c>
      <c r="Q55" s="2" t="s">
        <v>7</v>
      </c>
      <c r="S55" s="2" t="s">
        <v>137</v>
      </c>
      <c r="T55" s="5">
        <f t="shared" si="30"/>
        <v>0.85053262316910794</v>
      </c>
      <c r="U55" s="5">
        <f t="shared" si="31"/>
        <v>3.0037546933667079E-2</v>
      </c>
      <c r="V55" s="5">
        <f t="shared" si="32"/>
        <v>0.31777167516673205</v>
      </c>
      <c r="W55" s="5">
        <f t="shared" si="33"/>
        <v>0.12386917188587336</v>
      </c>
      <c r="X55" s="5">
        <f t="shared" si="34"/>
        <v>0.15384615384615385</v>
      </c>
      <c r="Y55" s="5">
        <f t="shared" si="35"/>
        <v>0.18188302425106989</v>
      </c>
      <c r="Z55" s="5">
        <f t="shared" si="36"/>
        <v>0.11293965795417878</v>
      </c>
      <c r="AA55" s="5">
        <f t="shared" si="37"/>
        <v>3.1847133757961783E-2</v>
      </c>
      <c r="AB55" s="5">
        <f t="shared" si="38"/>
        <v>2.8192839018889204E-3</v>
      </c>
      <c r="AC55" s="5">
        <f t="shared" si="39"/>
        <v>9.8629750959878821E-3</v>
      </c>
      <c r="AD55" s="5">
        <f t="shared" si="40"/>
        <v>0</v>
      </c>
      <c r="AE55" s="5">
        <f t="shared" si="41"/>
        <v>0</v>
      </c>
      <c r="AF55" s="5">
        <f t="shared" si="42"/>
        <v>0</v>
      </c>
      <c r="AG55" s="1">
        <f t="shared" si="27"/>
        <v>1.8154092459626217</v>
      </c>
      <c r="AH55" s="1"/>
      <c r="AI55" s="5">
        <f t="shared" si="28"/>
        <v>0.46850737653818247</v>
      </c>
      <c r="AJ55" s="5">
        <f t="shared" si="12"/>
        <v>1.6545881872348654E-2</v>
      </c>
      <c r="AK55" s="5">
        <f t="shared" si="13"/>
        <v>0.17504134446458294</v>
      </c>
      <c r="AL55" s="5">
        <f t="shared" si="14"/>
        <v>6.8232092659741672E-2</v>
      </c>
      <c r="AM55" s="5">
        <f t="shared" si="15"/>
        <v>8.4744612923119078E-2</v>
      </c>
      <c r="AN55" s="5">
        <f t="shared" si="16"/>
        <v>0.10018844216838078</v>
      </c>
      <c r="AO55" s="5">
        <f t="shared" si="17"/>
        <v>6.2211679380476254E-2</v>
      </c>
      <c r="AP55" s="5">
        <f t="shared" si="18"/>
        <v>1.7542674649690254E-2</v>
      </c>
      <c r="AQ55" s="5">
        <f t="shared" si="19"/>
        <v>1.552974299408723E-3</v>
      </c>
      <c r="AR55" s="5">
        <f t="shared" si="20"/>
        <v>5.4329210440690655E-3</v>
      </c>
      <c r="AS55" s="5">
        <f t="shared" si="21"/>
        <v>0</v>
      </c>
      <c r="AT55" s="5">
        <f t="shared" si="22"/>
        <v>0</v>
      </c>
      <c r="AU55" s="5">
        <f t="shared" si="23"/>
        <v>0</v>
      </c>
      <c r="AV55" s="1">
        <f t="shared" si="24"/>
        <v>0.99999999999999989</v>
      </c>
    </row>
    <row r="56" spans="1:48">
      <c r="A56" s="1">
        <v>50.5</v>
      </c>
      <c r="B56" s="1">
        <v>2.65</v>
      </c>
      <c r="C56" s="1">
        <v>14.9</v>
      </c>
      <c r="D56" s="1">
        <v>9.4</v>
      </c>
      <c r="E56" s="1">
        <v>5.4</v>
      </c>
      <c r="F56" s="1">
        <v>9.9</v>
      </c>
      <c r="G56" s="1">
        <v>3.7</v>
      </c>
      <c r="H56" s="1">
        <v>1.76</v>
      </c>
      <c r="I56" s="1">
        <v>0.23</v>
      </c>
      <c r="J56" s="1"/>
      <c r="K56" s="1"/>
      <c r="L56" s="1"/>
      <c r="M56" s="1"/>
      <c r="N56" s="3">
        <f t="shared" si="29"/>
        <v>98.440000000000026</v>
      </c>
      <c r="O56" s="2">
        <v>1125</v>
      </c>
      <c r="P56" s="2">
        <v>1E-4</v>
      </c>
      <c r="Q56" s="2" t="s">
        <v>7</v>
      </c>
      <c r="S56" s="2" t="s">
        <v>140</v>
      </c>
      <c r="T56" s="5">
        <f t="shared" si="30"/>
        <v>0.84054593874833561</v>
      </c>
      <c r="U56" s="5">
        <f t="shared" si="31"/>
        <v>3.3166458072590735E-2</v>
      </c>
      <c r="V56" s="5">
        <f t="shared" si="32"/>
        <v>0.29227147901137701</v>
      </c>
      <c r="W56" s="5">
        <f t="shared" si="33"/>
        <v>0.13082811412665277</v>
      </c>
      <c r="X56" s="5">
        <f t="shared" si="34"/>
        <v>0.13399503722084369</v>
      </c>
      <c r="Y56" s="5">
        <f t="shared" si="35"/>
        <v>0.17653352353780316</v>
      </c>
      <c r="Z56" s="5">
        <f t="shared" si="36"/>
        <v>0.11939335269441756</v>
      </c>
      <c r="AA56" s="5">
        <f t="shared" si="37"/>
        <v>3.7367303609341825E-2</v>
      </c>
      <c r="AB56" s="5">
        <f t="shared" si="38"/>
        <v>3.2421764871722585E-3</v>
      </c>
      <c r="AC56" s="5">
        <f t="shared" si="39"/>
        <v>0</v>
      </c>
      <c r="AD56" s="5">
        <f t="shared" si="40"/>
        <v>0</v>
      </c>
      <c r="AE56" s="5">
        <f t="shared" si="41"/>
        <v>0</v>
      </c>
      <c r="AF56" s="5">
        <f t="shared" si="42"/>
        <v>0</v>
      </c>
      <c r="AG56" s="1">
        <f t="shared" si="27"/>
        <v>1.7673433835085344</v>
      </c>
      <c r="AH56" s="1"/>
      <c r="AI56" s="5">
        <f t="shared" si="28"/>
        <v>0.47559854332307611</v>
      </c>
      <c r="AJ56" s="5">
        <f t="shared" si="12"/>
        <v>1.876627846182817E-2</v>
      </c>
      <c r="AK56" s="5">
        <f t="shared" si="13"/>
        <v>0.16537334042644217</v>
      </c>
      <c r="AL56" s="5">
        <f t="shared" si="14"/>
        <v>7.4025294318828108E-2</v>
      </c>
      <c r="AM56" s="5">
        <f t="shared" si="15"/>
        <v>7.5817205909830848E-2</v>
      </c>
      <c r="AN56" s="5">
        <f t="shared" si="16"/>
        <v>9.9886374761733274E-2</v>
      </c>
      <c r="AO56" s="5">
        <f t="shared" si="17"/>
        <v>6.7555266174362555E-2</v>
      </c>
      <c r="AP56" s="5">
        <f t="shared" si="18"/>
        <v>2.114320508285162E-2</v>
      </c>
      <c r="AQ56" s="5">
        <f t="shared" si="19"/>
        <v>1.8344915410472649E-3</v>
      </c>
      <c r="AR56" s="5">
        <f t="shared" si="20"/>
        <v>0</v>
      </c>
      <c r="AS56" s="5">
        <f t="shared" si="21"/>
        <v>0</v>
      </c>
      <c r="AT56" s="5">
        <f t="shared" si="22"/>
        <v>0</v>
      </c>
      <c r="AU56" s="5">
        <f t="shared" si="23"/>
        <v>0</v>
      </c>
      <c r="AV56" s="1">
        <f t="shared" si="24"/>
        <v>1</v>
      </c>
    </row>
    <row r="57" spans="1:48">
      <c r="A57" s="1">
        <v>49.3</v>
      </c>
      <c r="B57" s="1">
        <v>1.95</v>
      </c>
      <c r="C57" s="1">
        <v>16.7</v>
      </c>
      <c r="D57" s="1">
        <v>8.4</v>
      </c>
      <c r="E57" s="1">
        <v>6.8</v>
      </c>
      <c r="F57" s="1">
        <v>9.6</v>
      </c>
      <c r="G57" s="1">
        <v>4.2</v>
      </c>
      <c r="H57" s="1">
        <v>1.37</v>
      </c>
      <c r="I57" s="1">
        <v>0.19</v>
      </c>
      <c r="J57" s="1"/>
      <c r="K57" s="1"/>
      <c r="L57" s="1"/>
      <c r="M57" s="1"/>
      <c r="N57" s="3">
        <f t="shared" si="29"/>
        <v>98.51</v>
      </c>
      <c r="O57" s="2">
        <v>1175</v>
      </c>
      <c r="P57" s="2">
        <v>1E-4</v>
      </c>
      <c r="Q57" s="2" t="s">
        <v>5</v>
      </c>
      <c r="S57" s="2" t="s">
        <v>140</v>
      </c>
      <c r="T57" s="5">
        <f t="shared" si="30"/>
        <v>0.82057256990679095</v>
      </c>
      <c r="U57" s="5">
        <f t="shared" si="31"/>
        <v>2.4405506883604502E-2</v>
      </c>
      <c r="V57" s="5">
        <f t="shared" si="32"/>
        <v>0.32757944291879171</v>
      </c>
      <c r="W57" s="5">
        <f t="shared" si="33"/>
        <v>0.11691022964509395</v>
      </c>
      <c r="X57" s="5">
        <f t="shared" si="34"/>
        <v>0.16873449131513649</v>
      </c>
      <c r="Y57" s="5">
        <f t="shared" si="35"/>
        <v>0.17118402282453637</v>
      </c>
      <c r="Z57" s="5">
        <f t="shared" si="36"/>
        <v>0.13552758954501454</v>
      </c>
      <c r="AA57" s="5">
        <f t="shared" si="37"/>
        <v>2.9087048832271763E-2</v>
      </c>
      <c r="AB57" s="5">
        <f t="shared" si="38"/>
        <v>2.6783197067944743E-3</v>
      </c>
      <c r="AC57" s="5">
        <f t="shared" si="39"/>
        <v>0</v>
      </c>
      <c r="AD57" s="5">
        <f t="shared" si="40"/>
        <v>0</v>
      </c>
      <c r="AE57" s="5">
        <f t="shared" si="41"/>
        <v>0</v>
      </c>
      <c r="AF57" s="5">
        <f t="shared" si="42"/>
        <v>0</v>
      </c>
      <c r="AG57" s="1">
        <f t="shared" si="27"/>
        <v>1.7966792215780349</v>
      </c>
      <c r="AH57" s="1"/>
      <c r="AI57" s="5">
        <f t="shared" si="28"/>
        <v>0.45671623518085591</v>
      </c>
      <c r="AJ57" s="5">
        <f t="shared" si="12"/>
        <v>1.3583675143840639E-2</v>
      </c>
      <c r="AK57" s="5">
        <f t="shared" si="13"/>
        <v>0.18232494648158537</v>
      </c>
      <c r="AL57" s="5">
        <f t="shared" si="14"/>
        <v>6.5070174041647208E-2</v>
      </c>
      <c r="AM57" s="5">
        <f t="shared" si="15"/>
        <v>9.3914645023242316E-2</v>
      </c>
      <c r="AN57" s="5">
        <f t="shared" si="16"/>
        <v>9.5278011104388646E-2</v>
      </c>
      <c r="AO57" s="5">
        <f t="shared" si="17"/>
        <v>7.5432268552635559E-2</v>
      </c>
      <c r="AP57" s="5">
        <f t="shared" si="18"/>
        <v>1.6189338910884948E-2</v>
      </c>
      <c r="AQ57" s="5">
        <f t="shared" si="19"/>
        <v>1.4907055609192656E-3</v>
      </c>
      <c r="AR57" s="5">
        <f t="shared" si="20"/>
        <v>0</v>
      </c>
      <c r="AS57" s="5">
        <f t="shared" si="21"/>
        <v>0</v>
      </c>
      <c r="AT57" s="5">
        <f t="shared" si="22"/>
        <v>0</v>
      </c>
      <c r="AU57" s="5">
        <f t="shared" si="23"/>
        <v>0</v>
      </c>
      <c r="AV57" s="1">
        <f t="shared" si="24"/>
        <v>0.99999999999999967</v>
      </c>
    </row>
    <row r="58" spans="1:48">
      <c r="A58" s="1">
        <v>50.9</v>
      </c>
      <c r="B58" s="1">
        <v>2.2000000000000002</v>
      </c>
      <c r="C58" s="1">
        <v>16.5</v>
      </c>
      <c r="D58" s="1">
        <v>8.6</v>
      </c>
      <c r="E58" s="1">
        <v>6.1</v>
      </c>
      <c r="F58" s="1">
        <v>10.199999999999999</v>
      </c>
      <c r="G58" s="1">
        <v>3.7</v>
      </c>
      <c r="H58" s="1">
        <v>1.53</v>
      </c>
      <c r="I58" s="1">
        <v>0.19</v>
      </c>
      <c r="J58" s="1">
        <v>0.5</v>
      </c>
      <c r="K58" s="1"/>
      <c r="L58" s="1"/>
      <c r="M58" s="1"/>
      <c r="N58" s="3">
        <f t="shared" si="29"/>
        <v>100.41999999999999</v>
      </c>
      <c r="O58" s="2">
        <v>1150</v>
      </c>
      <c r="P58" s="2">
        <v>1E-4</v>
      </c>
      <c r="Q58" s="2" t="s">
        <v>7</v>
      </c>
      <c r="S58" s="2" t="s">
        <v>140</v>
      </c>
      <c r="T58" s="5">
        <f t="shared" si="30"/>
        <v>0.84720372836218372</v>
      </c>
      <c r="U58" s="5">
        <f t="shared" si="31"/>
        <v>2.7534418022528161E-2</v>
      </c>
      <c r="V58" s="5">
        <f t="shared" si="32"/>
        <v>0.32365633581796788</v>
      </c>
      <c r="W58" s="5">
        <f t="shared" si="33"/>
        <v>0.11969380654140571</v>
      </c>
      <c r="X58" s="5">
        <f t="shared" si="34"/>
        <v>0.15136476426799009</v>
      </c>
      <c r="Y58" s="5">
        <f t="shared" si="35"/>
        <v>0.18188302425106989</v>
      </c>
      <c r="Z58" s="5">
        <f t="shared" si="36"/>
        <v>0.11939335269441756</v>
      </c>
      <c r="AA58" s="5">
        <f t="shared" si="37"/>
        <v>3.2484076433121019E-2</v>
      </c>
      <c r="AB58" s="5">
        <f t="shared" si="38"/>
        <v>2.6783197067944743E-3</v>
      </c>
      <c r="AC58" s="5">
        <f t="shared" si="39"/>
        <v>7.0449822114199163E-3</v>
      </c>
      <c r="AD58" s="5">
        <f t="shared" si="40"/>
        <v>0</v>
      </c>
      <c r="AE58" s="5">
        <f t="shared" si="41"/>
        <v>0</v>
      </c>
      <c r="AF58" s="5">
        <f t="shared" si="42"/>
        <v>0</v>
      </c>
      <c r="AG58" s="1">
        <f t="shared" si="27"/>
        <v>1.8129368083088986</v>
      </c>
      <c r="AH58" s="1"/>
      <c r="AI58" s="5">
        <f t="shared" si="28"/>
        <v>0.46731012602278871</v>
      </c>
      <c r="AJ58" s="5">
        <f t="shared" si="12"/>
        <v>1.5187742836007712E-2</v>
      </c>
      <c r="AK58" s="5">
        <f t="shared" si="13"/>
        <v>0.178525988514665</v>
      </c>
      <c r="AL58" s="5">
        <f t="shared" si="14"/>
        <v>6.6022051068098567E-2</v>
      </c>
      <c r="AM58" s="5">
        <f t="shared" si="15"/>
        <v>8.3491472826999771E-2</v>
      </c>
      <c r="AN58" s="5">
        <f t="shared" si="16"/>
        <v>0.10032507664772373</v>
      </c>
      <c r="AO58" s="5">
        <f t="shared" si="17"/>
        <v>6.5856323368373382E-2</v>
      </c>
      <c r="AP58" s="5">
        <f t="shared" si="18"/>
        <v>1.791793088663805E-2</v>
      </c>
      <c r="AQ58" s="5">
        <f t="shared" si="19"/>
        <v>1.4773375963902471E-3</v>
      </c>
      <c r="AR58" s="5">
        <f t="shared" si="20"/>
        <v>3.8859502323147447E-3</v>
      </c>
      <c r="AS58" s="5">
        <f t="shared" si="21"/>
        <v>0</v>
      </c>
      <c r="AT58" s="5">
        <f t="shared" si="22"/>
        <v>0</v>
      </c>
      <c r="AU58" s="5">
        <f t="shared" si="23"/>
        <v>0</v>
      </c>
      <c r="AV58" s="1">
        <f t="shared" si="24"/>
        <v>1</v>
      </c>
    </row>
    <row r="59" spans="1:48">
      <c r="A59" s="1">
        <v>50.8</v>
      </c>
      <c r="B59" s="1">
        <v>2.7</v>
      </c>
      <c r="C59" s="1">
        <v>15.3</v>
      </c>
      <c r="D59" s="1">
        <v>9.5</v>
      </c>
      <c r="E59" s="1">
        <v>5.3</v>
      </c>
      <c r="F59" s="1">
        <v>10.199999999999999</v>
      </c>
      <c r="G59" s="1">
        <v>4</v>
      </c>
      <c r="H59" s="1">
        <v>1.7</v>
      </c>
      <c r="I59" s="1">
        <v>0.23</v>
      </c>
      <c r="J59" s="1">
        <v>0.66</v>
      </c>
      <c r="K59" s="1"/>
      <c r="L59" s="1"/>
      <c r="M59" s="1"/>
      <c r="N59" s="3">
        <f t="shared" si="29"/>
        <v>100.39</v>
      </c>
      <c r="O59" s="2">
        <v>1125</v>
      </c>
      <c r="P59" s="2">
        <v>1E-4</v>
      </c>
      <c r="Q59" s="2" t="s">
        <v>7</v>
      </c>
      <c r="S59" s="2" t="s">
        <v>140</v>
      </c>
      <c r="T59" s="5">
        <f t="shared" si="30"/>
        <v>0.84553928095872166</v>
      </c>
      <c r="U59" s="5">
        <f t="shared" si="31"/>
        <v>3.3792240300375469E-2</v>
      </c>
      <c r="V59" s="5">
        <f t="shared" si="32"/>
        <v>0.30011769321302473</v>
      </c>
      <c r="W59" s="5">
        <f t="shared" si="33"/>
        <v>0.13221990257480865</v>
      </c>
      <c r="X59" s="5">
        <f t="shared" si="34"/>
        <v>0.13151364764267989</v>
      </c>
      <c r="Y59" s="5">
        <f t="shared" si="35"/>
        <v>0.18188302425106989</v>
      </c>
      <c r="Z59" s="5">
        <f t="shared" si="36"/>
        <v>0.12907389480477574</v>
      </c>
      <c r="AA59" s="5">
        <f t="shared" si="37"/>
        <v>3.6093418259023353E-2</v>
      </c>
      <c r="AB59" s="5">
        <f t="shared" si="38"/>
        <v>3.2421764871722585E-3</v>
      </c>
      <c r="AC59" s="5">
        <f t="shared" si="39"/>
        <v>9.2993765190742903E-3</v>
      </c>
      <c r="AD59" s="5">
        <f t="shared" si="40"/>
        <v>0</v>
      </c>
      <c r="AE59" s="5">
        <f t="shared" si="41"/>
        <v>0</v>
      </c>
      <c r="AF59" s="5">
        <f t="shared" si="42"/>
        <v>0</v>
      </c>
      <c r="AG59" s="1">
        <f t="shared" si="27"/>
        <v>1.802774655010726</v>
      </c>
      <c r="AH59" s="1"/>
      <c r="AI59" s="5">
        <f t="shared" si="28"/>
        <v>0.46902106073467675</v>
      </c>
      <c r="AJ59" s="5">
        <f t="shared" si="12"/>
        <v>1.8744572543468788E-2</v>
      </c>
      <c r="AK59" s="5">
        <f t="shared" si="13"/>
        <v>0.16647543406429746</v>
      </c>
      <c r="AL59" s="5">
        <f t="shared" si="14"/>
        <v>7.3342445883244331E-2</v>
      </c>
      <c r="AM59" s="5">
        <f t="shared" si="15"/>
        <v>7.2950685920252986E-2</v>
      </c>
      <c r="AN59" s="5">
        <f t="shared" si="16"/>
        <v>0.10089060423915697</v>
      </c>
      <c r="AO59" s="5">
        <f t="shared" si="17"/>
        <v>7.1597353804603928E-2</v>
      </c>
      <c r="AP59" s="5">
        <f t="shared" si="18"/>
        <v>2.0021037104500788E-2</v>
      </c>
      <c r="AQ59" s="5">
        <f t="shared" si="19"/>
        <v>1.7984369139874381E-3</v>
      </c>
      <c r="AR59" s="5">
        <f t="shared" si="20"/>
        <v>5.1583687918105112E-3</v>
      </c>
      <c r="AS59" s="5">
        <f t="shared" si="21"/>
        <v>0</v>
      </c>
      <c r="AT59" s="5">
        <f t="shared" si="22"/>
        <v>0</v>
      </c>
      <c r="AU59" s="5">
        <f t="shared" si="23"/>
        <v>0</v>
      </c>
      <c r="AV59" s="1">
        <f t="shared" si="24"/>
        <v>1</v>
      </c>
    </row>
    <row r="60" spans="1:48">
      <c r="A60" s="1">
        <v>58.1</v>
      </c>
      <c r="B60" s="1">
        <v>1.77</v>
      </c>
      <c r="C60" s="1">
        <v>15.6</v>
      </c>
      <c r="D60" s="1">
        <v>8</v>
      </c>
      <c r="E60" s="1">
        <v>4.4000000000000004</v>
      </c>
      <c r="F60" s="1">
        <v>6.7</v>
      </c>
      <c r="G60" s="1">
        <v>3.4</v>
      </c>
      <c r="H60" s="1">
        <v>1.71</v>
      </c>
      <c r="I60" s="1">
        <v>0.18</v>
      </c>
      <c r="J60" s="1">
        <v>0.38</v>
      </c>
      <c r="K60" s="1"/>
      <c r="L60" s="1"/>
      <c r="M60" s="1"/>
      <c r="N60" s="3">
        <f t="shared" si="29"/>
        <v>100.24000000000001</v>
      </c>
      <c r="O60" s="2">
        <v>1140</v>
      </c>
      <c r="P60" s="2">
        <v>1E-4</v>
      </c>
      <c r="Q60" s="2" t="s">
        <v>7</v>
      </c>
      <c r="S60" s="2" t="s">
        <v>139</v>
      </c>
      <c r="T60" s="5">
        <f t="shared" si="30"/>
        <v>0.96704394141145145</v>
      </c>
      <c r="U60" s="5">
        <f t="shared" si="31"/>
        <v>2.2152690863579474E-2</v>
      </c>
      <c r="V60" s="5">
        <f t="shared" si="32"/>
        <v>0.3060023538642605</v>
      </c>
      <c r="W60" s="5">
        <f t="shared" si="33"/>
        <v>0.11134307585247043</v>
      </c>
      <c r="X60" s="5">
        <f t="shared" si="34"/>
        <v>0.10918114143920597</v>
      </c>
      <c r="Y60" s="5">
        <f t="shared" si="35"/>
        <v>0.11947218259629101</v>
      </c>
      <c r="Z60" s="5">
        <f t="shared" si="36"/>
        <v>0.10971281058405938</v>
      </c>
      <c r="AA60" s="5">
        <f t="shared" si="37"/>
        <v>3.6305732484076432E-2</v>
      </c>
      <c r="AB60" s="5">
        <f t="shared" si="38"/>
        <v>2.5373555117000281E-3</v>
      </c>
      <c r="AC60" s="5">
        <f t="shared" si="39"/>
        <v>5.3541864806791366E-3</v>
      </c>
      <c r="AD60" s="5">
        <f t="shared" si="40"/>
        <v>0</v>
      </c>
      <c r="AE60" s="5">
        <f t="shared" si="41"/>
        <v>0</v>
      </c>
      <c r="AF60" s="5">
        <f t="shared" si="42"/>
        <v>0</v>
      </c>
      <c r="AG60" s="1">
        <f t="shared" si="27"/>
        <v>1.7891054710877741</v>
      </c>
      <c r="AH60" s="1"/>
      <c r="AI60" s="5">
        <f t="shared" si="28"/>
        <v>0.54051812877386696</v>
      </c>
      <c r="AJ60" s="5">
        <f t="shared" si="12"/>
        <v>1.2381992689402857E-2</v>
      </c>
      <c r="AK60" s="5">
        <f t="shared" si="13"/>
        <v>0.17103650891985223</v>
      </c>
      <c r="AL60" s="5">
        <f t="shared" si="14"/>
        <v>6.2233936261328386E-2</v>
      </c>
      <c r="AM60" s="5">
        <f t="shared" si="15"/>
        <v>6.1025547796700864E-2</v>
      </c>
      <c r="AN60" s="5">
        <f t="shared" si="16"/>
        <v>6.6777607316606133E-2</v>
      </c>
      <c r="AO60" s="5">
        <f t="shared" si="17"/>
        <v>6.1322718172313294E-2</v>
      </c>
      <c r="AP60" s="5">
        <f t="shared" si="18"/>
        <v>2.029267310998864E-2</v>
      </c>
      <c r="AQ60" s="5">
        <f t="shared" si="19"/>
        <v>1.4182257852899632E-3</v>
      </c>
      <c r="AR60" s="5">
        <f t="shared" si="20"/>
        <v>2.9926611746504792E-3</v>
      </c>
      <c r="AS60" s="5">
        <f t="shared" si="21"/>
        <v>0</v>
      </c>
      <c r="AT60" s="5">
        <f t="shared" si="22"/>
        <v>0</v>
      </c>
      <c r="AU60" s="5">
        <f t="shared" si="23"/>
        <v>0</v>
      </c>
      <c r="AV60" s="1">
        <f t="shared" si="24"/>
        <v>0.99999999999999967</v>
      </c>
    </row>
    <row r="61" spans="1:48">
      <c r="A61" s="1">
        <v>59.6</v>
      </c>
      <c r="B61" s="1">
        <v>1.97</v>
      </c>
      <c r="C61" s="1">
        <v>14.5</v>
      </c>
      <c r="D61" s="1">
        <v>7.7</v>
      </c>
      <c r="E61" s="1">
        <v>3.34</v>
      </c>
      <c r="F61" s="1">
        <v>5.74</v>
      </c>
      <c r="G61" s="1">
        <v>4.03</v>
      </c>
      <c r="H61" s="1">
        <v>2.06</v>
      </c>
      <c r="I61" s="1">
        <v>0.16</v>
      </c>
      <c r="J61" s="1"/>
      <c r="K61" s="1"/>
      <c r="L61" s="1"/>
      <c r="M61" s="1"/>
      <c r="N61" s="3">
        <f t="shared" si="29"/>
        <v>99.1</v>
      </c>
      <c r="O61" s="2">
        <v>1100</v>
      </c>
      <c r="P61" s="2">
        <v>1E-4</v>
      </c>
      <c r="Q61" s="2" t="s">
        <v>12</v>
      </c>
      <c r="S61" s="2" t="s">
        <v>139</v>
      </c>
      <c r="T61" s="5">
        <f t="shared" si="30"/>
        <v>0.99201065246338216</v>
      </c>
      <c r="U61" s="5">
        <f t="shared" si="31"/>
        <v>2.4655819774718396E-2</v>
      </c>
      <c r="V61" s="5">
        <f t="shared" si="32"/>
        <v>0.28442526480972935</v>
      </c>
      <c r="W61" s="5">
        <f t="shared" si="33"/>
        <v>0.10716771050800279</v>
      </c>
      <c r="X61" s="5">
        <f t="shared" si="34"/>
        <v>8.2878411910669983E-2</v>
      </c>
      <c r="Y61" s="5">
        <f t="shared" si="35"/>
        <v>0.10235378031383738</v>
      </c>
      <c r="Z61" s="5">
        <f t="shared" si="36"/>
        <v>0.13004194901581156</v>
      </c>
      <c r="AA61" s="5">
        <f t="shared" si="37"/>
        <v>4.373673036093418E-2</v>
      </c>
      <c r="AB61" s="5">
        <f t="shared" si="38"/>
        <v>2.2554271215111362E-3</v>
      </c>
      <c r="AC61" s="5">
        <f t="shared" si="39"/>
        <v>0</v>
      </c>
      <c r="AD61" s="5">
        <f t="shared" si="40"/>
        <v>0</v>
      </c>
      <c r="AE61" s="5">
        <f t="shared" si="41"/>
        <v>0</v>
      </c>
      <c r="AF61" s="5">
        <f t="shared" si="42"/>
        <v>0</v>
      </c>
      <c r="AG61" s="1">
        <f t="shared" si="27"/>
        <v>1.7695257462785972</v>
      </c>
      <c r="AH61" s="1"/>
      <c r="AI61" s="5">
        <f t="shared" si="28"/>
        <v>0.56060820507959896</v>
      </c>
      <c r="AJ61" s="5">
        <f t="shared" si="12"/>
        <v>1.3933575042109922E-2</v>
      </c>
      <c r="AK61" s="5">
        <f t="shared" si="13"/>
        <v>0.16073530741662853</v>
      </c>
      <c r="AL61" s="5">
        <f t="shared" si="14"/>
        <v>6.0562956336398015E-2</v>
      </c>
      <c r="AM61" s="5">
        <f t="shared" si="15"/>
        <v>4.6836510904103831E-2</v>
      </c>
      <c r="AN61" s="5">
        <f t="shared" si="16"/>
        <v>5.7842492842555465E-2</v>
      </c>
      <c r="AO61" s="5">
        <f t="shared" si="17"/>
        <v>7.3489718524467035E-2</v>
      </c>
      <c r="AP61" s="5">
        <f t="shared" si="18"/>
        <v>2.4716639728421443E-2</v>
      </c>
      <c r="AQ61" s="5">
        <f t="shared" si="19"/>
        <v>1.2745941257166868E-3</v>
      </c>
      <c r="AR61" s="5">
        <f t="shared" si="20"/>
        <v>0</v>
      </c>
      <c r="AS61" s="5">
        <f t="shared" si="21"/>
        <v>0</v>
      </c>
      <c r="AT61" s="5">
        <f t="shared" si="22"/>
        <v>0</v>
      </c>
      <c r="AU61" s="5">
        <f t="shared" si="23"/>
        <v>0</v>
      </c>
      <c r="AV61" s="1">
        <f t="shared" si="24"/>
        <v>0.99999999999999989</v>
      </c>
    </row>
    <row r="62" spans="1:48">
      <c r="A62" s="1">
        <v>48.7</v>
      </c>
      <c r="B62" s="1">
        <v>0.22</v>
      </c>
      <c r="C62" s="1">
        <v>7.9</v>
      </c>
      <c r="D62" s="1">
        <v>16.2</v>
      </c>
      <c r="E62" s="1">
        <v>17.23</v>
      </c>
      <c r="F62" s="1">
        <v>8.9</v>
      </c>
      <c r="G62" s="1"/>
      <c r="H62" s="1"/>
      <c r="I62" s="1">
        <v>0.2</v>
      </c>
      <c r="J62" s="1"/>
      <c r="K62" s="1"/>
      <c r="L62" s="1">
        <v>0.55000000000000004</v>
      </c>
      <c r="M62" s="1"/>
      <c r="N62" s="3">
        <f t="shared" si="29"/>
        <v>99.9</v>
      </c>
      <c r="O62" s="2">
        <v>1370</v>
      </c>
      <c r="P62" s="2">
        <v>1E-4</v>
      </c>
      <c r="Q62" s="2" t="s">
        <v>13</v>
      </c>
      <c r="R62" s="2" t="s">
        <v>97</v>
      </c>
      <c r="S62" s="2" t="s">
        <v>137</v>
      </c>
      <c r="T62" s="5">
        <f t="shared" si="30"/>
        <v>0.81058588548601873</v>
      </c>
      <c r="U62" s="5">
        <f t="shared" si="31"/>
        <v>2.753441802252816E-3</v>
      </c>
      <c r="V62" s="5">
        <f t="shared" si="32"/>
        <v>0.15496273048254219</v>
      </c>
      <c r="W62" s="5">
        <f t="shared" si="33"/>
        <v>0.22546972860125261</v>
      </c>
      <c r="X62" s="5">
        <f t="shared" si="34"/>
        <v>0.42754342431761788</v>
      </c>
      <c r="Y62" s="5">
        <f t="shared" si="35"/>
        <v>0.15870185449358062</v>
      </c>
      <c r="Z62" s="5">
        <f t="shared" si="36"/>
        <v>0</v>
      </c>
      <c r="AA62" s="5">
        <f t="shared" si="37"/>
        <v>0</v>
      </c>
      <c r="AB62" s="5">
        <f t="shared" si="38"/>
        <v>2.8192839018889204E-3</v>
      </c>
      <c r="AC62" s="5">
        <f t="shared" si="39"/>
        <v>0</v>
      </c>
      <c r="AD62" s="5">
        <f t="shared" si="40"/>
        <v>0</v>
      </c>
      <c r="AE62" s="5">
        <f t="shared" si="41"/>
        <v>7.2373182446213566E-3</v>
      </c>
      <c r="AF62" s="5">
        <f t="shared" si="42"/>
        <v>0</v>
      </c>
      <c r="AG62" s="1">
        <f t="shared" si="27"/>
        <v>1.790073667329775</v>
      </c>
      <c r="AH62" s="1"/>
      <c r="AI62" s="5">
        <f t="shared" si="28"/>
        <v>0.45282264092245827</v>
      </c>
      <c r="AJ62" s="5">
        <f t="shared" si="12"/>
        <v>1.5381723403373015E-3</v>
      </c>
      <c r="AK62" s="5">
        <f t="shared" si="13"/>
        <v>8.6567795119682239E-2</v>
      </c>
      <c r="AL62" s="5">
        <f t="shared" si="14"/>
        <v>0.12595555854278462</v>
      </c>
      <c r="AM62" s="5">
        <f t="shared" si="15"/>
        <v>0.23884124554235678</v>
      </c>
      <c r="AN62" s="5">
        <f t="shared" si="16"/>
        <v>8.8656605250393802E-2</v>
      </c>
      <c r="AO62" s="5">
        <f t="shared" si="17"/>
        <v>0</v>
      </c>
      <c r="AP62" s="5">
        <f t="shared" si="18"/>
        <v>0</v>
      </c>
      <c r="AQ62" s="5">
        <f t="shared" si="19"/>
        <v>1.57495412247162E-3</v>
      </c>
      <c r="AR62" s="5">
        <f t="shared" si="20"/>
        <v>0</v>
      </c>
      <c r="AS62" s="5">
        <f t="shared" si="21"/>
        <v>0</v>
      </c>
      <c r="AT62" s="5">
        <f t="shared" si="22"/>
        <v>4.0430281595154414E-3</v>
      </c>
      <c r="AU62" s="5">
        <f t="shared" si="23"/>
        <v>0</v>
      </c>
      <c r="AV62" s="1">
        <f t="shared" si="24"/>
        <v>1</v>
      </c>
    </row>
    <row r="63" spans="1:48">
      <c r="A63" s="1">
        <v>50.6</v>
      </c>
      <c r="B63" s="1">
        <v>1.95</v>
      </c>
      <c r="C63" s="1">
        <v>16.11</v>
      </c>
      <c r="D63" s="1">
        <v>12.69</v>
      </c>
      <c r="E63" s="1">
        <v>6.8</v>
      </c>
      <c r="F63" s="1">
        <v>8.51</v>
      </c>
      <c r="G63" s="1">
        <v>3.09</v>
      </c>
      <c r="H63" s="1">
        <v>0.48</v>
      </c>
      <c r="I63" s="1">
        <v>0.2</v>
      </c>
      <c r="J63" s="1">
        <v>0.18</v>
      </c>
      <c r="K63" s="1"/>
      <c r="L63" s="1">
        <v>0.04</v>
      </c>
      <c r="M63" s="1"/>
      <c r="N63" s="3">
        <f t="shared" si="29"/>
        <v>100.65000000000002</v>
      </c>
      <c r="O63" s="2">
        <v>1175</v>
      </c>
      <c r="P63" s="2">
        <v>1E-4</v>
      </c>
      <c r="Q63" s="2" t="s">
        <v>7</v>
      </c>
      <c r="R63" s="2" t="s">
        <v>98</v>
      </c>
      <c r="S63" s="2" t="s">
        <v>137</v>
      </c>
      <c r="T63" s="5">
        <f t="shared" si="30"/>
        <v>0.84221038615179766</v>
      </c>
      <c r="U63" s="5">
        <f t="shared" si="31"/>
        <v>2.4405506883604502E-2</v>
      </c>
      <c r="V63" s="5">
        <f t="shared" si="32"/>
        <v>0.3160062769713613</v>
      </c>
      <c r="W63" s="5">
        <f t="shared" si="33"/>
        <v>0.17661795407098121</v>
      </c>
      <c r="X63" s="5">
        <f t="shared" si="34"/>
        <v>0.16873449131513649</v>
      </c>
      <c r="Y63" s="5">
        <f t="shared" si="35"/>
        <v>0.15174750356633382</v>
      </c>
      <c r="Z63" s="5">
        <f t="shared" si="36"/>
        <v>9.9709583736689256E-2</v>
      </c>
      <c r="AA63" s="5">
        <f t="shared" si="37"/>
        <v>1.019108280254777E-2</v>
      </c>
      <c r="AB63" s="5">
        <f t="shared" si="38"/>
        <v>2.8192839018889204E-3</v>
      </c>
      <c r="AC63" s="5">
        <f t="shared" si="39"/>
        <v>2.5361935961111699E-3</v>
      </c>
      <c r="AD63" s="5">
        <f t="shared" si="40"/>
        <v>0</v>
      </c>
      <c r="AE63" s="5">
        <f t="shared" si="41"/>
        <v>5.2635041779064407E-4</v>
      </c>
      <c r="AF63" s="5">
        <f t="shared" si="42"/>
        <v>0</v>
      </c>
      <c r="AG63" s="1">
        <f t="shared" ref="AG63:AG113" si="43">SUM(T63:AF63)</f>
        <v>1.7955046134142429</v>
      </c>
      <c r="AH63" s="1"/>
      <c r="AI63" s="5">
        <f t="shared" si="28"/>
        <v>0.46906612205818393</v>
      </c>
      <c r="AJ63" s="5">
        <f t="shared" si="12"/>
        <v>1.3592561501246268E-2</v>
      </c>
      <c r="AK63" s="5">
        <f t="shared" si="13"/>
        <v>0.17599858814645949</v>
      </c>
      <c r="AL63" s="5">
        <f t="shared" si="14"/>
        <v>9.8366750356120344E-2</v>
      </c>
      <c r="AM63" s="5">
        <f t="shared" si="15"/>
        <v>9.3976083411046935E-2</v>
      </c>
      <c r="AN63" s="5">
        <f t="shared" si="16"/>
        <v>8.4515240135071695E-2</v>
      </c>
      <c r="AO63" s="5">
        <f t="shared" si="17"/>
        <v>5.5532903113563396E-2</v>
      </c>
      <c r="AP63" s="5">
        <f t="shared" si="18"/>
        <v>5.6758878403374916E-3</v>
      </c>
      <c r="AQ63" s="5">
        <f t="shared" si="19"/>
        <v>1.570190285686824E-3</v>
      </c>
      <c r="AR63" s="5">
        <f t="shared" si="20"/>
        <v>1.4125241323042158E-3</v>
      </c>
      <c r="AS63" s="5">
        <f t="shared" si="21"/>
        <v>0</v>
      </c>
      <c r="AT63" s="5">
        <f t="shared" si="22"/>
        <v>2.9314901997927039E-4</v>
      </c>
      <c r="AU63" s="5">
        <f t="shared" si="23"/>
        <v>0</v>
      </c>
      <c r="AV63" s="1">
        <f t="shared" si="24"/>
        <v>0.99999999999999978</v>
      </c>
    </row>
    <row r="64" spans="1:48">
      <c r="A64" s="1">
        <v>43.14</v>
      </c>
      <c r="B64" s="1">
        <v>2.44</v>
      </c>
      <c r="C64" s="1">
        <v>18.579999999999998</v>
      </c>
      <c r="D64" s="1">
        <v>6.4727260000000006</v>
      </c>
      <c r="E64" s="1">
        <v>4.12</v>
      </c>
      <c r="F64" s="1">
        <v>10.210000000000001</v>
      </c>
      <c r="G64" s="1">
        <v>6.15</v>
      </c>
      <c r="H64" s="1">
        <v>6.52</v>
      </c>
      <c r="I64" s="1">
        <v>0.21</v>
      </c>
      <c r="J64" s="1">
        <v>1.48</v>
      </c>
      <c r="K64" s="1"/>
      <c r="L64" s="1">
        <v>0.01</v>
      </c>
      <c r="M64" s="1"/>
      <c r="N64" s="3">
        <f t="shared" si="29"/>
        <v>99.332726000000008</v>
      </c>
      <c r="O64" s="2">
        <v>1080</v>
      </c>
      <c r="P64" s="2">
        <v>1E-4</v>
      </c>
      <c r="Q64" s="2" t="s">
        <v>14</v>
      </c>
      <c r="R64" s="2" t="s">
        <v>99</v>
      </c>
      <c r="S64" s="2" t="s">
        <v>141</v>
      </c>
      <c r="T64" s="5">
        <f t="shared" si="30"/>
        <v>0.71804260985352863</v>
      </c>
      <c r="U64" s="5">
        <f t="shared" si="31"/>
        <v>3.0538172715894867E-2</v>
      </c>
      <c r="V64" s="5">
        <f t="shared" si="32"/>
        <v>0.3644566496665359</v>
      </c>
      <c r="W64" s="5">
        <f t="shared" si="33"/>
        <v>9.0086652748782206E-2</v>
      </c>
      <c r="X64" s="5">
        <f t="shared" si="34"/>
        <v>0.10223325062034741</v>
      </c>
      <c r="Y64" s="5">
        <f t="shared" si="35"/>
        <v>0.18206134094151213</v>
      </c>
      <c r="Z64" s="5">
        <f t="shared" si="36"/>
        <v>0.19845111326234272</v>
      </c>
      <c r="AA64" s="5">
        <f t="shared" si="37"/>
        <v>0.13842887473460722</v>
      </c>
      <c r="AB64" s="5">
        <f t="shared" si="38"/>
        <v>2.9602480969833662E-3</v>
      </c>
      <c r="AC64" s="5">
        <f t="shared" si="39"/>
        <v>2.0853147345802951E-2</v>
      </c>
      <c r="AD64" s="5">
        <f t="shared" si="40"/>
        <v>0</v>
      </c>
      <c r="AE64" s="5">
        <f t="shared" si="41"/>
        <v>1.3158760444766102E-4</v>
      </c>
      <c r="AF64" s="5">
        <f t="shared" si="42"/>
        <v>0</v>
      </c>
      <c r="AG64" s="1">
        <f t="shared" si="43"/>
        <v>1.8482436475907851</v>
      </c>
      <c r="AH64" s="1"/>
      <c r="AI64" s="5">
        <f t="shared" si="28"/>
        <v>0.38849997444303869</v>
      </c>
      <c r="AJ64" s="5">
        <f t="shared" si="12"/>
        <v>1.652280680401735E-2</v>
      </c>
      <c r="AK64" s="5">
        <f t="shared" si="13"/>
        <v>0.19719080335626255</v>
      </c>
      <c r="AL64" s="5">
        <f t="shared" si="14"/>
        <v>4.8741762411147249E-2</v>
      </c>
      <c r="AM64" s="5">
        <f t="shared" si="15"/>
        <v>5.5313730283131274E-2</v>
      </c>
      <c r="AN64" s="5">
        <f t="shared" si="16"/>
        <v>9.8505054341094037E-2</v>
      </c>
      <c r="AO64" s="5">
        <f t="shared" si="17"/>
        <v>0.10737280959738554</v>
      </c>
      <c r="AP64" s="5">
        <f t="shared" si="18"/>
        <v>7.4897524963795467E-2</v>
      </c>
      <c r="AQ64" s="5">
        <f t="shared" si="19"/>
        <v>1.6016546848907592E-3</v>
      </c>
      <c r="AR64" s="5">
        <f t="shared" si="20"/>
        <v>1.1282683088339225E-2</v>
      </c>
      <c r="AS64" s="5">
        <f t="shared" si="21"/>
        <v>0</v>
      </c>
      <c r="AT64" s="5">
        <f t="shared" si="22"/>
        <v>7.1196026897853832E-5</v>
      </c>
      <c r="AU64" s="5">
        <f t="shared" si="23"/>
        <v>0</v>
      </c>
      <c r="AV64" s="1">
        <f t="shared" si="24"/>
        <v>0.99999999999999978</v>
      </c>
    </row>
    <row r="65" spans="1:48">
      <c r="A65" s="1">
        <v>42.87</v>
      </c>
      <c r="B65" s="1">
        <v>2.52</v>
      </c>
      <c r="C65" s="1">
        <v>17.52</v>
      </c>
      <c r="D65" s="1">
        <v>10.370602</v>
      </c>
      <c r="E65" s="1">
        <v>4.22</v>
      </c>
      <c r="F65" s="1">
        <v>11.23</v>
      </c>
      <c r="G65" s="1">
        <v>5.45</v>
      </c>
      <c r="H65" s="1">
        <v>5.22</v>
      </c>
      <c r="I65" s="1">
        <v>0.27</v>
      </c>
      <c r="J65" s="1">
        <v>1.25</v>
      </c>
      <c r="K65" s="1"/>
      <c r="L65" s="1">
        <v>0.04</v>
      </c>
      <c r="M65" s="1"/>
      <c r="N65" s="3">
        <f t="shared" si="29"/>
        <v>100.96060200000001</v>
      </c>
      <c r="O65" s="2">
        <v>1080</v>
      </c>
      <c r="P65" s="2">
        <v>1E-4</v>
      </c>
      <c r="Q65" s="2" t="s">
        <v>15</v>
      </c>
      <c r="S65" s="2" t="s">
        <v>141</v>
      </c>
      <c r="T65" s="5">
        <f t="shared" si="30"/>
        <v>0.71354860186418112</v>
      </c>
      <c r="U65" s="5">
        <f t="shared" si="31"/>
        <v>3.1539424280350434E-2</v>
      </c>
      <c r="V65" s="5">
        <f t="shared" si="32"/>
        <v>0.34366418203216947</v>
      </c>
      <c r="W65" s="5">
        <f t="shared" si="33"/>
        <v>0.1443368406402227</v>
      </c>
      <c r="X65" s="5">
        <f t="shared" si="34"/>
        <v>0.10471464019851116</v>
      </c>
      <c r="Y65" s="5">
        <f t="shared" si="35"/>
        <v>0.20024964336661913</v>
      </c>
      <c r="Z65" s="5">
        <f t="shared" si="36"/>
        <v>0.17586318167150694</v>
      </c>
      <c r="AA65" s="5">
        <f t="shared" si="37"/>
        <v>0.110828025477707</v>
      </c>
      <c r="AB65" s="5">
        <f t="shared" si="38"/>
        <v>3.8060332675500428E-3</v>
      </c>
      <c r="AC65" s="5">
        <f t="shared" si="39"/>
        <v>1.761245552854979E-2</v>
      </c>
      <c r="AD65" s="5">
        <f t="shared" si="40"/>
        <v>0</v>
      </c>
      <c r="AE65" s="5">
        <f t="shared" si="41"/>
        <v>5.2635041779064407E-4</v>
      </c>
      <c r="AF65" s="5">
        <f t="shared" si="42"/>
        <v>0</v>
      </c>
      <c r="AG65" s="1">
        <f t="shared" si="43"/>
        <v>1.8466893787451581</v>
      </c>
      <c r="AH65" s="1"/>
      <c r="AI65" s="5">
        <f t="shared" si="28"/>
        <v>0.38639340761738922</v>
      </c>
      <c r="AJ65" s="5">
        <f t="shared" si="12"/>
        <v>1.7078900568422477E-2</v>
      </c>
      <c r="AK65" s="5">
        <f t="shared" si="13"/>
        <v>0.18609744875756654</v>
      </c>
      <c r="AL65" s="5">
        <f t="shared" si="14"/>
        <v>7.8159782745001155E-2</v>
      </c>
      <c r="AM65" s="5">
        <f t="shared" si="15"/>
        <v>5.67039814078888E-2</v>
      </c>
      <c r="AN65" s="5">
        <f t="shared" si="16"/>
        <v>0.10843710137256031</v>
      </c>
      <c r="AO65" s="5">
        <f t="shared" si="17"/>
        <v>9.5231598608645024E-2</v>
      </c>
      <c r="AP65" s="5">
        <f t="shared" si="18"/>
        <v>6.0014438136323511E-2</v>
      </c>
      <c r="AQ65" s="5">
        <f t="shared" si="19"/>
        <v>2.061003497045224E-3</v>
      </c>
      <c r="AR65" s="5">
        <f t="shared" si="20"/>
        <v>9.5373134926013438E-3</v>
      </c>
      <c r="AS65" s="5">
        <f t="shared" si="21"/>
        <v>0</v>
      </c>
      <c r="AT65" s="5">
        <f t="shared" si="22"/>
        <v>2.8502379655657295E-4</v>
      </c>
      <c r="AU65" s="5">
        <f t="shared" si="23"/>
        <v>0</v>
      </c>
      <c r="AV65" s="1">
        <f t="shared" si="24"/>
        <v>1.0000000000000002</v>
      </c>
    </row>
    <row r="66" spans="1:48">
      <c r="A66" s="1">
        <v>41.75</v>
      </c>
      <c r="B66" s="1">
        <v>2.0499999999999998</v>
      </c>
      <c r="C66" s="1">
        <v>18.940000000000001</v>
      </c>
      <c r="D66" s="1">
        <v>9.1526459999999989</v>
      </c>
      <c r="E66" s="1">
        <v>4.09</v>
      </c>
      <c r="F66" s="1">
        <v>9.57</v>
      </c>
      <c r="G66" s="1">
        <v>6.31</v>
      </c>
      <c r="H66" s="1">
        <v>5.99</v>
      </c>
      <c r="I66" s="1">
        <v>0.18</v>
      </c>
      <c r="J66" s="1">
        <v>1.05</v>
      </c>
      <c r="K66" s="1"/>
      <c r="L66" s="1">
        <v>0.04</v>
      </c>
      <c r="M66" s="1"/>
      <c r="N66" s="3">
        <f t="shared" si="29"/>
        <v>99.122646000000017</v>
      </c>
      <c r="O66" s="2">
        <v>1092</v>
      </c>
      <c r="P66" s="2">
        <v>1E-4</v>
      </c>
      <c r="Q66" s="2" t="s">
        <v>16</v>
      </c>
      <c r="S66" s="2" t="s">
        <v>141</v>
      </c>
      <c r="T66" s="5">
        <f t="shared" si="30"/>
        <v>0.69490679094540619</v>
      </c>
      <c r="U66" s="5">
        <f t="shared" si="31"/>
        <v>2.5657071339173963E-2</v>
      </c>
      <c r="V66" s="5">
        <f t="shared" si="32"/>
        <v>0.3715182424480189</v>
      </c>
      <c r="W66" s="5">
        <f t="shared" si="33"/>
        <v>0.12738546972860124</v>
      </c>
      <c r="X66" s="5">
        <f t="shared" si="34"/>
        <v>0.10148883374689827</v>
      </c>
      <c r="Y66" s="5">
        <f t="shared" si="35"/>
        <v>0.1706490727532097</v>
      </c>
      <c r="Z66" s="5">
        <f t="shared" si="36"/>
        <v>0.20361406905453372</v>
      </c>
      <c r="AA66" s="5">
        <f t="shared" si="37"/>
        <v>0.12717622080679405</v>
      </c>
      <c r="AB66" s="5">
        <f t="shared" si="38"/>
        <v>2.5373555117000281E-3</v>
      </c>
      <c r="AC66" s="5">
        <f t="shared" si="39"/>
        <v>1.4794462643981826E-2</v>
      </c>
      <c r="AD66" s="5">
        <f t="shared" si="40"/>
        <v>0</v>
      </c>
      <c r="AE66" s="5">
        <f t="shared" si="41"/>
        <v>5.2635041779064407E-4</v>
      </c>
      <c r="AF66" s="5">
        <f t="shared" si="42"/>
        <v>0</v>
      </c>
      <c r="AG66" s="1">
        <f t="shared" si="43"/>
        <v>1.8402539393961086</v>
      </c>
      <c r="AH66" s="1"/>
      <c r="AI66" s="5">
        <f t="shared" si="28"/>
        <v>0.37761461941140823</v>
      </c>
      <c r="AJ66" s="5">
        <f t="shared" si="12"/>
        <v>1.3942136348635396E-2</v>
      </c>
      <c r="AK66" s="5">
        <f t="shared" si="13"/>
        <v>0.20188422613562509</v>
      </c>
      <c r="AL66" s="5">
        <f t="shared" si="14"/>
        <v>6.9221680226590698E-2</v>
      </c>
      <c r="AM66" s="5">
        <f t="shared" si="15"/>
        <v>5.5149363668908921E-2</v>
      </c>
      <c r="AN66" s="5">
        <f t="shared" si="16"/>
        <v>9.2731263387056964E-2</v>
      </c>
      <c r="AO66" s="5">
        <f t="shared" si="17"/>
        <v>0.11064455002408581</v>
      </c>
      <c r="AP66" s="5">
        <f t="shared" si="18"/>
        <v>6.9107973679180257E-2</v>
      </c>
      <c r="AQ66" s="5">
        <f t="shared" si="19"/>
        <v>1.3788072707686624E-3</v>
      </c>
      <c r="AR66" s="5">
        <f t="shared" si="20"/>
        <v>8.0393593119201402E-3</v>
      </c>
      <c r="AS66" s="5">
        <f t="shared" si="21"/>
        <v>0</v>
      </c>
      <c r="AT66" s="5">
        <f t="shared" si="22"/>
        <v>2.8602053581983875E-4</v>
      </c>
      <c r="AU66" s="5">
        <f t="shared" si="23"/>
        <v>0</v>
      </c>
      <c r="AV66" s="1">
        <f t="shared" si="24"/>
        <v>1</v>
      </c>
    </row>
    <row r="67" spans="1:48">
      <c r="A67" s="1">
        <v>40.909999999999997</v>
      </c>
      <c r="B67" s="1">
        <v>1.91</v>
      </c>
      <c r="C67" s="1">
        <v>18.329999999999998</v>
      </c>
      <c r="D67" s="1">
        <v>8.9636479999999992</v>
      </c>
      <c r="E67" s="1">
        <v>4.33</v>
      </c>
      <c r="F67" s="1">
        <v>10.93</v>
      </c>
      <c r="G67" s="1">
        <v>6.11</v>
      </c>
      <c r="H67" s="1">
        <v>6.06</v>
      </c>
      <c r="I67" s="1">
        <v>0.23</v>
      </c>
      <c r="J67" s="1">
        <v>1.03</v>
      </c>
      <c r="K67" s="1"/>
      <c r="L67" s="1">
        <v>0.08</v>
      </c>
      <c r="M67" s="1"/>
      <c r="N67" s="3">
        <f t="shared" si="29"/>
        <v>98.88364799999998</v>
      </c>
      <c r="O67" s="2">
        <v>1092</v>
      </c>
      <c r="P67" s="2">
        <v>1E-4</v>
      </c>
      <c r="Q67" s="2" t="s">
        <v>17</v>
      </c>
      <c r="S67" s="2" t="s">
        <v>141</v>
      </c>
      <c r="T67" s="5">
        <f t="shared" si="30"/>
        <v>0.68092543275632489</v>
      </c>
      <c r="U67" s="5">
        <f t="shared" si="31"/>
        <v>2.3904881101376719E-2</v>
      </c>
      <c r="V67" s="5">
        <f t="shared" si="32"/>
        <v>0.35955276579050605</v>
      </c>
      <c r="W67" s="5">
        <f t="shared" si="33"/>
        <v>0.1247550173973556</v>
      </c>
      <c r="X67" s="5">
        <f t="shared" si="34"/>
        <v>0.10744416873449132</v>
      </c>
      <c r="Y67" s="5">
        <f t="shared" si="35"/>
        <v>0.19490014265335234</v>
      </c>
      <c r="Z67" s="5">
        <f t="shared" si="36"/>
        <v>0.19716037431429495</v>
      </c>
      <c r="AA67" s="5">
        <f t="shared" si="37"/>
        <v>0.1286624203821656</v>
      </c>
      <c r="AB67" s="5">
        <f t="shared" si="38"/>
        <v>3.2421764871722585E-3</v>
      </c>
      <c r="AC67" s="5">
        <f t="shared" si="39"/>
        <v>1.4512663355525028E-2</v>
      </c>
      <c r="AD67" s="5">
        <f t="shared" si="40"/>
        <v>0</v>
      </c>
      <c r="AE67" s="5">
        <f t="shared" si="41"/>
        <v>1.0527008355812881E-3</v>
      </c>
      <c r="AF67" s="5">
        <f t="shared" si="42"/>
        <v>0</v>
      </c>
      <c r="AG67" s="1">
        <f t="shared" si="43"/>
        <v>1.8361127438081457</v>
      </c>
      <c r="AH67" s="1"/>
      <c r="AI67" s="5">
        <f t="shared" si="28"/>
        <v>0.37085164571325169</v>
      </c>
      <c r="AJ67" s="5">
        <f t="shared" si="12"/>
        <v>1.3019288266469614E-2</v>
      </c>
      <c r="AK67" s="5">
        <f t="shared" si="13"/>
        <v>0.19582281480427188</v>
      </c>
      <c r="AL67" s="5">
        <f t="shared" si="14"/>
        <v>6.7945183550444974E-2</v>
      </c>
      <c r="AM67" s="5">
        <f t="shared" si="15"/>
        <v>5.8517195687912561E-2</v>
      </c>
      <c r="AN67" s="5">
        <f t="shared" si="16"/>
        <v>0.10614824351642174</v>
      </c>
      <c r="AO67" s="5">
        <f t="shared" si="17"/>
        <v>0.10737923092096142</v>
      </c>
      <c r="AP67" s="5">
        <f t="shared" si="18"/>
        <v>7.0073268003857103E-2</v>
      </c>
      <c r="AQ67" s="5">
        <f t="shared" si="19"/>
        <v>1.7657829009170209E-3</v>
      </c>
      <c r="AR67" s="5">
        <f t="shared" si="20"/>
        <v>7.9040153740371002E-3</v>
      </c>
      <c r="AS67" s="5">
        <f t="shared" si="21"/>
        <v>0</v>
      </c>
      <c r="AT67" s="5">
        <f t="shared" si="22"/>
        <v>5.7333126145508865E-4</v>
      </c>
      <c r="AU67" s="5">
        <f t="shared" si="23"/>
        <v>0</v>
      </c>
      <c r="AV67" s="1">
        <f t="shared" si="24"/>
        <v>1.0000000000000002</v>
      </c>
    </row>
    <row r="68" spans="1:48">
      <c r="A68" s="1">
        <v>39.840000000000003</v>
      </c>
      <c r="B68" s="1">
        <v>1.75</v>
      </c>
      <c r="C68" s="1">
        <v>17.21</v>
      </c>
      <c r="D68" s="1">
        <v>9.7966139999999999</v>
      </c>
      <c r="E68" s="1">
        <v>4.76</v>
      </c>
      <c r="F68" s="1">
        <v>13.7</v>
      </c>
      <c r="G68" s="1">
        <v>5.28</v>
      </c>
      <c r="H68" s="1">
        <v>4.93</v>
      </c>
      <c r="I68" s="1">
        <v>0.37</v>
      </c>
      <c r="J68" s="1">
        <v>1.1100000000000001</v>
      </c>
      <c r="K68" s="1"/>
      <c r="L68" s="1"/>
      <c r="M68" s="1"/>
      <c r="N68" s="3">
        <f t="shared" si="29"/>
        <v>98.746614000000008</v>
      </c>
      <c r="O68" s="2">
        <v>1092</v>
      </c>
      <c r="P68" s="2">
        <v>1E-4</v>
      </c>
      <c r="Q68" s="2" t="s">
        <v>18</v>
      </c>
      <c r="S68" s="2" t="s">
        <v>141</v>
      </c>
      <c r="T68" s="5">
        <f t="shared" si="30"/>
        <v>0.66311584553928105</v>
      </c>
      <c r="U68" s="5">
        <f t="shared" si="31"/>
        <v>2.1902377972465581E-2</v>
      </c>
      <c r="V68" s="5">
        <f t="shared" si="32"/>
        <v>0.33758336602589256</v>
      </c>
      <c r="W68" s="5">
        <f t="shared" si="33"/>
        <v>0.13634814196242173</v>
      </c>
      <c r="X68" s="5">
        <f t="shared" si="34"/>
        <v>0.11811414392059554</v>
      </c>
      <c r="Y68" s="5">
        <f t="shared" si="35"/>
        <v>0.24429386590584878</v>
      </c>
      <c r="Z68" s="5">
        <f t="shared" si="36"/>
        <v>0.170377541142304</v>
      </c>
      <c r="AA68" s="5">
        <f t="shared" si="37"/>
        <v>0.10467091295116772</v>
      </c>
      <c r="AB68" s="5">
        <f t="shared" si="38"/>
        <v>5.2156752184945024E-3</v>
      </c>
      <c r="AC68" s="5">
        <f t="shared" si="39"/>
        <v>1.5639860509352215E-2</v>
      </c>
      <c r="AD68" s="5">
        <f t="shared" si="40"/>
        <v>0</v>
      </c>
      <c r="AE68" s="5">
        <f t="shared" si="41"/>
        <v>0</v>
      </c>
      <c r="AF68" s="5">
        <f t="shared" si="42"/>
        <v>0</v>
      </c>
      <c r="AG68" s="1">
        <f t="shared" si="43"/>
        <v>1.8172617311478236</v>
      </c>
      <c r="AH68" s="1"/>
      <c r="AI68" s="5">
        <f t="shared" si="28"/>
        <v>0.36489837108958545</v>
      </c>
      <c r="AJ68" s="5">
        <f t="shared" si="12"/>
        <v>1.2052406979720827E-2</v>
      </c>
      <c r="AK68" s="5">
        <f t="shared" si="13"/>
        <v>0.18576485722431807</v>
      </c>
      <c r="AL68" s="5">
        <f t="shared" si="14"/>
        <v>7.5029446570858652E-2</v>
      </c>
      <c r="AM68" s="5">
        <f t="shared" si="15"/>
        <v>6.4995670076644363E-2</v>
      </c>
      <c r="AN68" s="5">
        <f t="shared" si="16"/>
        <v>0.13442965408815782</v>
      </c>
      <c r="AO68" s="5">
        <f t="shared" si="17"/>
        <v>9.3755092192850886E-2</v>
      </c>
      <c r="AP68" s="5">
        <f t="shared" si="18"/>
        <v>5.7598149543959858E-2</v>
      </c>
      <c r="AQ68" s="5">
        <f t="shared" si="19"/>
        <v>2.8700737648836988E-3</v>
      </c>
      <c r="AR68" s="5">
        <f t="shared" si="20"/>
        <v>8.6062784690203783E-3</v>
      </c>
      <c r="AS68" s="5">
        <f t="shared" si="21"/>
        <v>0</v>
      </c>
      <c r="AT68" s="5">
        <f t="shared" si="22"/>
        <v>0</v>
      </c>
      <c r="AU68" s="5">
        <f t="shared" si="23"/>
        <v>0</v>
      </c>
      <c r="AV68" s="1">
        <f t="shared" si="24"/>
        <v>0.99999999999999989</v>
      </c>
    </row>
    <row r="69" spans="1:48">
      <c r="A69" s="1">
        <v>37.76</v>
      </c>
      <c r="B69" s="1">
        <v>2.65</v>
      </c>
      <c r="C69" s="1">
        <v>15.53</v>
      </c>
      <c r="D69" s="1">
        <v>10.836574000000001</v>
      </c>
      <c r="E69" s="1">
        <v>5.37</v>
      </c>
      <c r="F69" s="1">
        <v>15.74</v>
      </c>
      <c r="G69" s="1">
        <v>4.49</v>
      </c>
      <c r="H69" s="1">
        <v>3.81</v>
      </c>
      <c r="I69" s="1">
        <v>0.64</v>
      </c>
      <c r="J69" s="1">
        <v>1.84</v>
      </c>
      <c r="K69" s="1"/>
      <c r="L69" s="1"/>
      <c r="M69" s="1"/>
      <c r="N69" s="3">
        <f t="shared" si="29"/>
        <v>98.666573999999997</v>
      </c>
      <c r="O69" s="2">
        <v>1092</v>
      </c>
      <c r="P69" s="2">
        <v>1E-4</v>
      </c>
      <c r="Q69" s="2" t="s">
        <v>18</v>
      </c>
      <c r="S69" s="2" t="s">
        <v>141</v>
      </c>
      <c r="T69" s="5">
        <f t="shared" si="30"/>
        <v>0.62849533954727033</v>
      </c>
      <c r="U69" s="5">
        <f t="shared" si="31"/>
        <v>3.3166458072590735E-2</v>
      </c>
      <c r="V69" s="5">
        <f t="shared" si="32"/>
        <v>0.30462926637897214</v>
      </c>
      <c r="W69" s="5">
        <f t="shared" si="33"/>
        <v>0.15082218510786363</v>
      </c>
      <c r="X69" s="5">
        <f t="shared" si="34"/>
        <v>0.13325062034739454</v>
      </c>
      <c r="Y69" s="5">
        <f t="shared" si="35"/>
        <v>0.28067047075606277</v>
      </c>
      <c r="Z69" s="5">
        <f t="shared" si="36"/>
        <v>0.14488544691836078</v>
      </c>
      <c r="AA69" s="5">
        <f t="shared" si="37"/>
        <v>8.0891719745222926E-2</v>
      </c>
      <c r="AB69" s="5">
        <f t="shared" si="38"/>
        <v>9.0217084860445447E-3</v>
      </c>
      <c r="AC69" s="5">
        <f t="shared" si="39"/>
        <v>2.5925534538025295E-2</v>
      </c>
      <c r="AD69" s="5">
        <f t="shared" si="40"/>
        <v>0</v>
      </c>
      <c r="AE69" s="5">
        <f t="shared" si="41"/>
        <v>0</v>
      </c>
      <c r="AF69" s="5">
        <f t="shared" si="42"/>
        <v>0</v>
      </c>
      <c r="AG69" s="1">
        <f t="shared" si="43"/>
        <v>1.7917587498978078</v>
      </c>
      <c r="AH69" s="1"/>
      <c r="AI69" s="5">
        <f t="shared" si="28"/>
        <v>0.35077006856147142</v>
      </c>
      <c r="AJ69" s="5">
        <f t="shared" si="12"/>
        <v>1.8510560126737133E-2</v>
      </c>
      <c r="AK69" s="5">
        <f t="shared" si="13"/>
        <v>0.17001689898059466</v>
      </c>
      <c r="AL69" s="5">
        <f t="shared" si="14"/>
        <v>8.417549802196625E-2</v>
      </c>
      <c r="AM69" s="5">
        <f t="shared" si="15"/>
        <v>7.4368617066887174E-2</v>
      </c>
      <c r="AN69" s="5">
        <f t="shared" si="16"/>
        <v>0.15664523517581297</v>
      </c>
      <c r="AO69" s="5">
        <f t="shared" si="17"/>
        <v>8.0862140021151982E-2</v>
      </c>
      <c r="AP69" s="5">
        <f t="shared" si="18"/>
        <v>4.5146546514611162E-2</v>
      </c>
      <c r="AQ69" s="5">
        <f t="shared" si="19"/>
        <v>5.0351133971351303E-3</v>
      </c>
      <c r="AR69" s="5">
        <f t="shared" si="20"/>
        <v>1.4469322133632079E-2</v>
      </c>
      <c r="AS69" s="5">
        <f t="shared" si="21"/>
        <v>0</v>
      </c>
      <c r="AT69" s="5">
        <f t="shared" si="22"/>
        <v>0</v>
      </c>
      <c r="AU69" s="5">
        <f t="shared" si="23"/>
        <v>0</v>
      </c>
      <c r="AV69" s="1">
        <f t="shared" si="24"/>
        <v>0.99999999999999989</v>
      </c>
    </row>
    <row r="70" spans="1:48">
      <c r="A70" s="1">
        <v>41.15</v>
      </c>
      <c r="B70" s="1">
        <v>2.0699999999999998</v>
      </c>
      <c r="C70" s="1">
        <v>16.5</v>
      </c>
      <c r="D70" s="1">
        <v>10.614570000000001</v>
      </c>
      <c r="E70" s="1">
        <v>4.6399999999999997</v>
      </c>
      <c r="F70" s="1">
        <v>12.49</v>
      </c>
      <c r="G70" s="1">
        <v>5.59</v>
      </c>
      <c r="H70" s="1">
        <v>5.42</v>
      </c>
      <c r="I70" s="1">
        <v>0.28000000000000003</v>
      </c>
      <c r="J70" s="1">
        <v>1.1399999999999999</v>
      </c>
      <c r="K70" s="1"/>
      <c r="L70" s="1"/>
      <c r="M70" s="1"/>
      <c r="N70" s="3">
        <f t="shared" si="29"/>
        <v>99.894570000000002</v>
      </c>
      <c r="O70" s="2">
        <v>1092</v>
      </c>
      <c r="P70" s="2">
        <v>1E-4</v>
      </c>
      <c r="Q70" s="2" t="s">
        <v>17</v>
      </c>
      <c r="S70" s="2" t="s">
        <v>141</v>
      </c>
      <c r="T70" s="5">
        <f t="shared" si="30"/>
        <v>0.68492010652463386</v>
      </c>
      <c r="U70" s="5">
        <f t="shared" si="31"/>
        <v>2.5907384230287857E-2</v>
      </c>
      <c r="V70" s="5">
        <f t="shared" si="32"/>
        <v>0.32365633581796788</v>
      </c>
      <c r="W70" s="5">
        <f t="shared" si="33"/>
        <v>0.14773235908141966</v>
      </c>
      <c r="X70" s="5">
        <f t="shared" si="34"/>
        <v>0.11513647642679901</v>
      </c>
      <c r="Y70" s="5">
        <f t="shared" si="35"/>
        <v>0.22271754636233954</v>
      </c>
      <c r="Z70" s="5">
        <f t="shared" si="36"/>
        <v>0.18038076798967409</v>
      </c>
      <c r="AA70" s="5">
        <f t="shared" si="37"/>
        <v>0.11507430997876857</v>
      </c>
      <c r="AB70" s="5">
        <f t="shared" si="38"/>
        <v>3.9469974626444885E-3</v>
      </c>
      <c r="AC70" s="5">
        <f t="shared" si="39"/>
        <v>1.6062559442037407E-2</v>
      </c>
      <c r="AD70" s="5">
        <f t="shared" si="40"/>
        <v>0</v>
      </c>
      <c r="AE70" s="5">
        <f t="shared" si="41"/>
        <v>0</v>
      </c>
      <c r="AF70" s="5">
        <f t="shared" si="42"/>
        <v>0</v>
      </c>
      <c r="AG70" s="1">
        <f t="shared" si="43"/>
        <v>1.8355348433165724</v>
      </c>
      <c r="AH70" s="1"/>
      <c r="AI70" s="5">
        <f t="shared" si="28"/>
        <v>0.37314470439965741</v>
      </c>
      <c r="AJ70" s="5">
        <f t="shared" si="12"/>
        <v>1.4114351642312922E-2</v>
      </c>
      <c r="AK70" s="5">
        <f t="shared" si="13"/>
        <v>0.17632808061173225</v>
      </c>
      <c r="AL70" s="5">
        <f t="shared" si="14"/>
        <v>8.0484638915645168E-2</v>
      </c>
      <c r="AM70" s="5">
        <f t="shared" si="15"/>
        <v>6.2726391082155872E-2</v>
      </c>
      <c r="AN70" s="5">
        <f t="shared" si="16"/>
        <v>0.12133659416669963</v>
      </c>
      <c r="AO70" s="5">
        <f t="shared" si="17"/>
        <v>9.8271503069780761E-2</v>
      </c>
      <c r="AP70" s="5">
        <f t="shared" si="18"/>
        <v>6.2692522780359902E-2</v>
      </c>
      <c r="AQ70" s="5">
        <f t="shared" si="19"/>
        <v>2.1503255451761289E-3</v>
      </c>
      <c r="AR70" s="5">
        <f t="shared" si="20"/>
        <v>8.7508877864799633E-3</v>
      </c>
      <c r="AS70" s="5">
        <f t="shared" si="21"/>
        <v>0</v>
      </c>
      <c r="AT70" s="5">
        <f t="shared" si="22"/>
        <v>0</v>
      </c>
      <c r="AU70" s="5">
        <f t="shared" si="23"/>
        <v>0</v>
      </c>
      <c r="AV70" s="1">
        <f t="shared" si="24"/>
        <v>0.99999999999999978</v>
      </c>
    </row>
    <row r="71" spans="1:48">
      <c r="A71" s="1">
        <v>40.82</v>
      </c>
      <c r="B71" s="1">
        <v>2.12</v>
      </c>
      <c r="C71" s="1">
        <v>17.829999999999998</v>
      </c>
      <c r="D71" s="1">
        <v>10.343608</v>
      </c>
      <c r="E71" s="1">
        <v>4.62</v>
      </c>
      <c r="F71" s="1">
        <v>12.03</v>
      </c>
      <c r="G71" s="1">
        <v>5.43</v>
      </c>
      <c r="H71" s="1">
        <v>5.24</v>
      </c>
      <c r="I71" s="1">
        <v>0.24</v>
      </c>
      <c r="J71" s="1">
        <v>1.2</v>
      </c>
      <c r="K71" s="1"/>
      <c r="L71" s="1">
        <v>0.05</v>
      </c>
      <c r="M71" s="1"/>
      <c r="N71" s="3">
        <f t="shared" si="29"/>
        <v>99.923608000000002</v>
      </c>
      <c r="O71" s="2">
        <v>1092</v>
      </c>
      <c r="P71" s="2">
        <v>1E-4</v>
      </c>
      <c r="Q71" s="2" t="s">
        <v>16</v>
      </c>
      <c r="S71" s="2" t="s">
        <v>141</v>
      </c>
      <c r="T71" s="5">
        <f t="shared" ref="T71:T102" si="44">A71/60.08</f>
        <v>0.67942743009320905</v>
      </c>
      <c r="U71" s="5">
        <f t="shared" ref="U71:U102" si="45">B71/79.9</f>
        <v>2.6533166458072591E-2</v>
      </c>
      <c r="V71" s="5">
        <f t="shared" ref="V71:V102" si="46">C71/50.98</f>
        <v>0.34974499803844644</v>
      </c>
      <c r="W71" s="5">
        <f t="shared" ref="W71:W102" si="47">D71/71.85</f>
        <v>0.14396114126652748</v>
      </c>
      <c r="X71" s="5">
        <f t="shared" ref="X71:X102" si="48">E71/40.3</f>
        <v>0.11464019851116626</v>
      </c>
      <c r="Y71" s="5">
        <f t="shared" ref="Y71:Y102" si="49">F71/56.08</f>
        <v>0.21451497860199714</v>
      </c>
      <c r="Z71" s="5">
        <f t="shared" ref="Z71:Z102" si="50">G71/30.99</f>
        <v>0.17521781219748306</v>
      </c>
      <c r="AA71" s="5">
        <f t="shared" ref="AA71:AA102" si="51">H71/47.1</f>
        <v>0.11125265392781317</v>
      </c>
      <c r="AB71" s="5">
        <f t="shared" ref="AB71:AB102" si="52">I71/70.94</f>
        <v>3.3831406822667043E-3</v>
      </c>
      <c r="AC71" s="5">
        <f t="shared" ref="AC71:AC102" si="53">J71/70.9725</f>
        <v>1.6907957307407798E-2</v>
      </c>
      <c r="AD71" s="5">
        <f t="shared" ref="AD71:AD102" si="54">K71/74.71</f>
        <v>0</v>
      </c>
      <c r="AE71" s="5">
        <f t="shared" ref="AE71:AE102" si="55">L71/75.995</f>
        <v>6.5793802223830511E-4</v>
      </c>
      <c r="AF71" s="5">
        <f t="shared" ref="AF71:AF102" si="56">M71/74.93</f>
        <v>0</v>
      </c>
      <c r="AG71" s="1">
        <f t="shared" si="43"/>
        <v>1.8362414151066278</v>
      </c>
      <c r="AH71" s="1"/>
      <c r="AI71" s="5">
        <f t="shared" si="28"/>
        <v>0.37000986063357894</v>
      </c>
      <c r="AJ71" s="5">
        <f t="shared" si="12"/>
        <v>1.4449715728981013E-2</v>
      </c>
      <c r="AK71" s="5">
        <f t="shared" si="13"/>
        <v>0.19046787375620611</v>
      </c>
      <c r="AL71" s="5">
        <f t="shared" si="14"/>
        <v>7.839989888157918E-2</v>
      </c>
      <c r="AM71" s="5">
        <f t="shared" si="15"/>
        <v>6.2431986103803939E-2</v>
      </c>
      <c r="AN71" s="5">
        <f t="shared" si="16"/>
        <v>0.11682286263516205</v>
      </c>
      <c r="AO71" s="5">
        <f t="shared" si="17"/>
        <v>9.5421991224018024E-2</v>
      </c>
      <c r="AP71" s="5">
        <f t="shared" si="18"/>
        <v>6.0587160823487307E-2</v>
      </c>
      <c r="AQ71" s="5">
        <f t="shared" si="19"/>
        <v>1.8424269567355611E-3</v>
      </c>
      <c r="AR71" s="5">
        <f t="shared" si="20"/>
        <v>9.2079163275085914E-3</v>
      </c>
      <c r="AS71" s="5">
        <f t="shared" si="21"/>
        <v>0</v>
      </c>
      <c r="AT71" s="5">
        <f t="shared" si="22"/>
        <v>3.5830692893946064E-4</v>
      </c>
      <c r="AU71" s="5">
        <f t="shared" si="23"/>
        <v>0</v>
      </c>
      <c r="AV71" s="1">
        <f t="shared" ref="AV71:AV113" si="57">SUM(AI71:AU71)</f>
        <v>1.0000000000000002</v>
      </c>
    </row>
    <row r="72" spans="1:48">
      <c r="A72" s="1">
        <v>40.880000000000003</v>
      </c>
      <c r="B72" s="1">
        <v>2</v>
      </c>
      <c r="C72" s="1">
        <v>17.579999999999998</v>
      </c>
      <c r="D72" s="1">
        <v>9.2866339999999994</v>
      </c>
      <c r="E72" s="1">
        <v>4.96</v>
      </c>
      <c r="F72" s="1">
        <v>12.12</v>
      </c>
      <c r="G72" s="1">
        <v>5.52</v>
      </c>
      <c r="H72" s="1">
        <v>5.82</v>
      </c>
      <c r="I72" s="1">
        <v>0.22</v>
      </c>
      <c r="J72" s="1">
        <v>1.4</v>
      </c>
      <c r="K72" s="1"/>
      <c r="L72" s="1">
        <v>0.06</v>
      </c>
      <c r="M72" s="1"/>
      <c r="N72" s="3">
        <f t="shared" si="29"/>
        <v>99.846633999999995</v>
      </c>
      <c r="O72" s="2">
        <v>1092</v>
      </c>
      <c r="P72" s="2">
        <v>1E-4</v>
      </c>
      <c r="Q72" s="2" t="s">
        <v>5</v>
      </c>
      <c r="S72" s="2" t="s">
        <v>141</v>
      </c>
      <c r="T72" s="5">
        <f t="shared" si="44"/>
        <v>0.68042609853528635</v>
      </c>
      <c r="U72" s="5">
        <f t="shared" si="45"/>
        <v>2.5031289111389236E-2</v>
      </c>
      <c r="V72" s="5">
        <f t="shared" si="46"/>
        <v>0.34484111416241664</v>
      </c>
      <c r="W72" s="5">
        <f t="shared" si="47"/>
        <v>0.12925029923451636</v>
      </c>
      <c r="X72" s="5">
        <f t="shared" si="48"/>
        <v>0.12307692307692308</v>
      </c>
      <c r="Y72" s="5">
        <f t="shared" si="49"/>
        <v>0.21611982881597716</v>
      </c>
      <c r="Z72" s="5">
        <f t="shared" si="50"/>
        <v>0.1781219748305905</v>
      </c>
      <c r="AA72" s="5">
        <f t="shared" si="51"/>
        <v>0.12356687898089172</v>
      </c>
      <c r="AB72" s="5">
        <f t="shared" si="52"/>
        <v>3.1012122920778123E-3</v>
      </c>
      <c r="AC72" s="5">
        <f t="shared" si="53"/>
        <v>1.9725950191975764E-2</v>
      </c>
      <c r="AD72" s="5">
        <f t="shared" si="54"/>
        <v>0</v>
      </c>
      <c r="AE72" s="5">
        <f t="shared" si="55"/>
        <v>7.8952562668596616E-4</v>
      </c>
      <c r="AF72" s="5">
        <f t="shared" si="56"/>
        <v>0</v>
      </c>
      <c r="AG72" s="1">
        <f t="shared" si="43"/>
        <v>1.8440510948587303</v>
      </c>
      <c r="AH72" s="1"/>
      <c r="AI72" s="5">
        <f t="shared" si="28"/>
        <v>0.36898440636072105</v>
      </c>
      <c r="AJ72" s="5">
        <f t="shared" si="12"/>
        <v>1.3574075675656288E-2</v>
      </c>
      <c r="AK72" s="5">
        <f t="shared" si="13"/>
        <v>0.18700193021974498</v>
      </c>
      <c r="AL72" s="5">
        <f t="shared" si="14"/>
        <v>7.0090411049276269E-2</v>
      </c>
      <c r="AM72" s="5">
        <f t="shared" si="15"/>
        <v>6.6742685937534615E-2</v>
      </c>
      <c r="AN72" s="5">
        <f t="shared" si="16"/>
        <v>0.11719839510875035</v>
      </c>
      <c r="AO72" s="5">
        <f t="shared" si="17"/>
        <v>9.6592754575618806E-2</v>
      </c>
      <c r="AP72" s="5">
        <f t="shared" si="18"/>
        <v>6.7008381343336892E-2</v>
      </c>
      <c r="AQ72" s="5">
        <f t="shared" si="19"/>
        <v>1.6817388090406417E-3</v>
      </c>
      <c r="AR72" s="5">
        <f t="shared" si="20"/>
        <v>1.0697073550170223E-2</v>
      </c>
      <c r="AS72" s="5">
        <f t="shared" si="21"/>
        <v>0</v>
      </c>
      <c r="AT72" s="5">
        <f t="shared" si="22"/>
        <v>4.2814737014998513E-4</v>
      </c>
      <c r="AU72" s="5">
        <f t="shared" si="23"/>
        <v>0</v>
      </c>
      <c r="AV72" s="1">
        <f t="shared" si="57"/>
        <v>1</v>
      </c>
    </row>
    <row r="73" spans="1:48">
      <c r="A73" s="1">
        <v>43.13</v>
      </c>
      <c r="B73" s="1">
        <v>1.94</v>
      </c>
      <c r="C73" s="1">
        <v>18.170000000000002</v>
      </c>
      <c r="D73" s="1">
        <v>9.2266340000000007</v>
      </c>
      <c r="E73" s="1">
        <v>4</v>
      </c>
      <c r="F73" s="1">
        <v>10.11</v>
      </c>
      <c r="G73" s="1">
        <v>6.34</v>
      </c>
      <c r="H73" s="1">
        <v>5.42</v>
      </c>
      <c r="I73" s="1">
        <v>0.2</v>
      </c>
      <c r="J73" s="1">
        <v>1.34</v>
      </c>
      <c r="K73" s="1"/>
      <c r="L73" s="1">
        <v>0.01</v>
      </c>
      <c r="M73" s="1"/>
      <c r="N73" s="3">
        <f t="shared" si="29"/>
        <v>99.886634000000015</v>
      </c>
      <c r="O73" s="2">
        <v>1090</v>
      </c>
      <c r="P73" s="2">
        <v>1E-4</v>
      </c>
      <c r="Q73" s="2" t="s">
        <v>5</v>
      </c>
      <c r="S73" s="2" t="s">
        <v>141</v>
      </c>
      <c r="T73" s="5">
        <f t="shared" si="44"/>
        <v>0.71787616511318253</v>
      </c>
      <c r="U73" s="5">
        <f t="shared" si="45"/>
        <v>2.4280350438047556E-2</v>
      </c>
      <c r="V73" s="5">
        <f t="shared" si="46"/>
        <v>0.35641428010984705</v>
      </c>
      <c r="W73" s="5">
        <f t="shared" si="47"/>
        <v>0.12841522616562284</v>
      </c>
      <c r="X73" s="5">
        <f t="shared" si="48"/>
        <v>9.9255583126550875E-2</v>
      </c>
      <c r="Y73" s="5">
        <f t="shared" si="49"/>
        <v>0.18027817403708987</v>
      </c>
      <c r="Z73" s="5">
        <f t="shared" si="50"/>
        <v>0.20458212326556954</v>
      </c>
      <c r="AA73" s="5">
        <f t="shared" si="51"/>
        <v>0.11507430997876857</v>
      </c>
      <c r="AB73" s="5">
        <f t="shared" si="52"/>
        <v>2.8192839018889204E-3</v>
      </c>
      <c r="AC73" s="5">
        <f t="shared" si="53"/>
        <v>1.8880552326605377E-2</v>
      </c>
      <c r="AD73" s="5">
        <f t="shared" si="54"/>
        <v>0</v>
      </c>
      <c r="AE73" s="5">
        <f t="shared" si="55"/>
        <v>1.3158760444766102E-4</v>
      </c>
      <c r="AF73" s="5">
        <f t="shared" si="56"/>
        <v>0</v>
      </c>
      <c r="AG73" s="1">
        <f t="shared" si="43"/>
        <v>1.8480076360676208</v>
      </c>
      <c r="AH73" s="1"/>
      <c r="AI73" s="5">
        <f t="shared" si="28"/>
        <v>0.38845952316558208</v>
      </c>
      <c r="AJ73" s="5">
        <f t="shared" si="12"/>
        <v>1.3138663479612976E-2</v>
      </c>
      <c r="AK73" s="5">
        <f t="shared" si="13"/>
        <v>0.19286407326122404</v>
      </c>
      <c r="AL73" s="5">
        <f t="shared" si="14"/>
        <v>6.9488471616317493E-2</v>
      </c>
      <c r="AM73" s="5">
        <f t="shared" si="15"/>
        <v>5.3709509197568596E-2</v>
      </c>
      <c r="AN73" s="5">
        <f t="shared" si="16"/>
        <v>9.7552721384151941E-2</v>
      </c>
      <c r="AO73" s="5">
        <f t="shared" si="17"/>
        <v>0.11070415471924146</v>
      </c>
      <c r="AP73" s="5">
        <f t="shared" si="18"/>
        <v>6.2269390955350938E-2</v>
      </c>
      <c r="AQ73" s="5">
        <f t="shared" si="19"/>
        <v>1.5255802231900299E-3</v>
      </c>
      <c r="AR73" s="5">
        <f t="shared" si="20"/>
        <v>1.0216706878322939E-2</v>
      </c>
      <c r="AS73" s="5">
        <f t="shared" si="21"/>
        <v>0</v>
      </c>
      <c r="AT73" s="5">
        <f t="shared" si="22"/>
        <v>7.120511943752925E-5</v>
      </c>
      <c r="AU73" s="5">
        <f t="shared" si="23"/>
        <v>0</v>
      </c>
      <c r="AV73" s="1">
        <f t="shared" si="57"/>
        <v>1</v>
      </c>
    </row>
    <row r="74" spans="1:48">
      <c r="A74" s="1">
        <v>44.37</v>
      </c>
      <c r="B74" s="1">
        <v>0.9</v>
      </c>
      <c r="C74" s="1">
        <v>20.9</v>
      </c>
      <c r="D74" s="1">
        <v>6.040762</v>
      </c>
      <c r="E74" s="1">
        <v>3.89</v>
      </c>
      <c r="F74" s="1">
        <v>10.029999999999999</v>
      </c>
      <c r="G74" s="1">
        <v>6.32</v>
      </c>
      <c r="H74" s="1">
        <v>5.68</v>
      </c>
      <c r="I74" s="1">
        <v>0.34</v>
      </c>
      <c r="J74" s="1">
        <v>0.89</v>
      </c>
      <c r="K74" s="1"/>
      <c r="L74" s="1"/>
      <c r="M74" s="1"/>
      <c r="N74" s="3">
        <f t="shared" si="29"/>
        <v>99.360762000000008</v>
      </c>
      <c r="O74" s="2">
        <v>1090</v>
      </c>
      <c r="P74" s="2">
        <v>1E-4</v>
      </c>
      <c r="Q74" s="2" t="s">
        <v>19</v>
      </c>
      <c r="S74" s="2" t="s">
        <v>141</v>
      </c>
      <c r="T74" s="5">
        <f t="shared" si="44"/>
        <v>0.73851531291611183</v>
      </c>
      <c r="U74" s="5">
        <f t="shared" si="45"/>
        <v>1.1264080100125156E-2</v>
      </c>
      <c r="V74" s="5">
        <f t="shared" si="46"/>
        <v>0.40996469203609259</v>
      </c>
      <c r="W74" s="5">
        <f t="shared" si="47"/>
        <v>8.4074627696590118E-2</v>
      </c>
      <c r="X74" s="5">
        <f t="shared" si="48"/>
        <v>9.6526054590570731E-2</v>
      </c>
      <c r="Y74" s="5">
        <f t="shared" si="49"/>
        <v>0.17885164051355207</v>
      </c>
      <c r="Z74" s="5">
        <f t="shared" si="50"/>
        <v>0.20393675379154569</v>
      </c>
      <c r="AA74" s="5">
        <f t="shared" si="51"/>
        <v>0.12059447983014861</v>
      </c>
      <c r="AB74" s="5">
        <f t="shared" si="52"/>
        <v>4.7927826332111647E-3</v>
      </c>
      <c r="AC74" s="5">
        <f t="shared" si="53"/>
        <v>1.2540068336327452E-2</v>
      </c>
      <c r="AD74" s="5">
        <f t="shared" si="54"/>
        <v>0</v>
      </c>
      <c r="AE74" s="5">
        <f t="shared" si="55"/>
        <v>0</v>
      </c>
      <c r="AF74" s="5">
        <f t="shared" si="56"/>
        <v>0</v>
      </c>
      <c r="AG74" s="1">
        <f t="shared" si="43"/>
        <v>1.8610604924442753</v>
      </c>
      <c r="AH74" s="1"/>
      <c r="AI74" s="5">
        <f t="shared" si="28"/>
        <v>0.39682499086645073</v>
      </c>
      <c r="AJ74" s="5">
        <f t="shared" si="12"/>
        <v>6.0525061629410895E-3</v>
      </c>
      <c r="AK74" s="5">
        <f t="shared" si="13"/>
        <v>0.22028552736491339</v>
      </c>
      <c r="AL74" s="5">
        <f t="shared" si="14"/>
        <v>4.5175655513576767E-2</v>
      </c>
      <c r="AM74" s="5">
        <f t="shared" si="15"/>
        <v>5.1866156410528906E-2</v>
      </c>
      <c r="AN74" s="5">
        <f t="shared" si="16"/>
        <v>9.6102002723539803E-2</v>
      </c>
      <c r="AO74" s="5">
        <f t="shared" si="17"/>
        <v>0.10958093765329451</v>
      </c>
      <c r="AP74" s="5">
        <f t="shared" si="18"/>
        <v>6.4798796342058984E-2</v>
      </c>
      <c r="AQ74" s="5">
        <f t="shared" si="19"/>
        <v>2.5752965326325482E-3</v>
      </c>
      <c r="AR74" s="5">
        <f t="shared" si="20"/>
        <v>6.7381304300633488E-3</v>
      </c>
      <c r="AS74" s="5">
        <f t="shared" si="21"/>
        <v>0</v>
      </c>
      <c r="AT74" s="5">
        <f t="shared" si="22"/>
        <v>0</v>
      </c>
      <c r="AU74" s="5">
        <f t="shared" si="23"/>
        <v>0</v>
      </c>
      <c r="AV74" s="1">
        <f t="shared" si="57"/>
        <v>0.99999999999999989</v>
      </c>
    </row>
    <row r="75" spans="1:48">
      <c r="A75" s="1">
        <v>44.35</v>
      </c>
      <c r="B75" s="1">
        <v>0.32</v>
      </c>
      <c r="C75" s="1">
        <v>20.76</v>
      </c>
      <c r="D75" s="1">
        <v>6.6527459999999996</v>
      </c>
      <c r="E75" s="1">
        <v>3.9</v>
      </c>
      <c r="F75" s="1">
        <v>11.15</v>
      </c>
      <c r="G75" s="1">
        <v>6.38</v>
      </c>
      <c r="H75" s="1">
        <v>5.31</v>
      </c>
      <c r="I75" s="1">
        <v>0.2</v>
      </c>
      <c r="J75" s="1">
        <v>1.35</v>
      </c>
      <c r="K75" s="1"/>
      <c r="L75" s="1"/>
      <c r="M75" s="1"/>
      <c r="N75" s="3">
        <f t="shared" si="29"/>
        <v>100.37274600000001</v>
      </c>
      <c r="O75" s="2">
        <v>1090</v>
      </c>
      <c r="P75" s="2">
        <v>1E-4</v>
      </c>
      <c r="Q75" s="2" t="s">
        <v>20</v>
      </c>
      <c r="S75" s="2" t="s">
        <v>141</v>
      </c>
      <c r="T75" s="5">
        <f t="shared" si="44"/>
        <v>0.73818242343541951</v>
      </c>
      <c r="U75" s="5">
        <f t="shared" si="45"/>
        <v>4.0050062578222776E-3</v>
      </c>
      <c r="V75" s="5">
        <f t="shared" si="46"/>
        <v>0.40721851706551593</v>
      </c>
      <c r="W75" s="5">
        <f t="shared" si="47"/>
        <v>9.2592150313152405E-2</v>
      </c>
      <c r="X75" s="5">
        <f t="shared" si="48"/>
        <v>9.6774193548387108E-2</v>
      </c>
      <c r="Y75" s="5">
        <f t="shared" si="49"/>
        <v>0.19882310984308132</v>
      </c>
      <c r="Z75" s="5">
        <f t="shared" si="50"/>
        <v>0.20587286221361731</v>
      </c>
      <c r="AA75" s="5">
        <f t="shared" si="51"/>
        <v>0.1127388535031847</v>
      </c>
      <c r="AB75" s="5">
        <f t="shared" si="52"/>
        <v>2.8192839018889204E-3</v>
      </c>
      <c r="AC75" s="5">
        <f t="shared" si="53"/>
        <v>1.9021451970833776E-2</v>
      </c>
      <c r="AD75" s="5">
        <f t="shared" si="54"/>
        <v>0</v>
      </c>
      <c r="AE75" s="5">
        <f t="shared" si="55"/>
        <v>0</v>
      </c>
      <c r="AF75" s="5">
        <f t="shared" si="56"/>
        <v>0</v>
      </c>
      <c r="AG75" s="1">
        <f t="shared" si="43"/>
        <v>1.8780478520529034</v>
      </c>
      <c r="AH75" s="1"/>
      <c r="AI75" s="5">
        <f t="shared" si="28"/>
        <v>0.39305836783046216</v>
      </c>
      <c r="AJ75" s="5">
        <f t="shared" si="12"/>
        <v>2.1325368538636464E-3</v>
      </c>
      <c r="AK75" s="5">
        <f t="shared" si="13"/>
        <v>0.21683074614972317</v>
      </c>
      <c r="AL75" s="5">
        <f t="shared" si="14"/>
        <v>4.9302338176282073E-2</v>
      </c>
      <c r="AM75" s="5">
        <f t="shared" si="15"/>
        <v>5.1529141519265742E-2</v>
      </c>
      <c r="AN75" s="5">
        <f t="shared" si="16"/>
        <v>0.10586690303218142</v>
      </c>
      <c r="AO75" s="5">
        <f t="shared" si="17"/>
        <v>0.10962066913714508</v>
      </c>
      <c r="AP75" s="5">
        <f t="shared" si="18"/>
        <v>6.002980881448218E-2</v>
      </c>
      <c r="AQ75" s="5">
        <f t="shared" si="19"/>
        <v>1.5011778846886928E-3</v>
      </c>
      <c r="AR75" s="5">
        <f t="shared" si="20"/>
        <v>1.0128310601905768E-2</v>
      </c>
      <c r="AS75" s="5">
        <f t="shared" si="21"/>
        <v>0</v>
      </c>
      <c r="AT75" s="5">
        <f t="shared" si="22"/>
        <v>0</v>
      </c>
      <c r="AU75" s="5">
        <f t="shared" si="23"/>
        <v>0</v>
      </c>
      <c r="AV75" s="1">
        <f t="shared" si="57"/>
        <v>1</v>
      </c>
    </row>
    <row r="76" spans="1:48">
      <c r="A76" s="1">
        <v>42.35</v>
      </c>
      <c r="B76" s="1">
        <v>1.25</v>
      </c>
      <c r="C76" s="1">
        <v>19.62</v>
      </c>
      <c r="D76" s="1">
        <v>7.3457119999999998</v>
      </c>
      <c r="E76" s="1">
        <v>4.16</v>
      </c>
      <c r="F76" s="1">
        <v>11.79</v>
      </c>
      <c r="G76" s="1">
        <v>5.86</v>
      </c>
      <c r="H76" s="1">
        <v>5.63</v>
      </c>
      <c r="I76" s="1">
        <v>0.39</v>
      </c>
      <c r="J76" s="1">
        <v>1.29</v>
      </c>
      <c r="K76" s="1"/>
      <c r="L76" s="1">
        <v>0.01</v>
      </c>
      <c r="M76" s="1"/>
      <c r="N76" s="3">
        <f t="shared" si="29"/>
        <v>99.695712000000015</v>
      </c>
      <c r="O76" s="2">
        <v>1090</v>
      </c>
      <c r="P76" s="2">
        <v>1E-4</v>
      </c>
      <c r="Q76" s="2" t="s">
        <v>21</v>
      </c>
      <c r="S76" s="2" t="s">
        <v>141</v>
      </c>
      <c r="T76" s="5">
        <f t="shared" si="44"/>
        <v>0.70489347536617852</v>
      </c>
      <c r="U76" s="5">
        <f t="shared" si="45"/>
        <v>1.564455569461827E-2</v>
      </c>
      <c r="V76" s="5">
        <f t="shared" si="46"/>
        <v>0.38485680659082</v>
      </c>
      <c r="W76" s="5">
        <f t="shared" si="47"/>
        <v>0.10223677105080028</v>
      </c>
      <c r="X76" s="5">
        <f t="shared" si="48"/>
        <v>0.10322580645161292</v>
      </c>
      <c r="Y76" s="5">
        <f t="shared" si="49"/>
        <v>0.21023537803138373</v>
      </c>
      <c r="Z76" s="5">
        <f t="shared" si="50"/>
        <v>0.18909325588899648</v>
      </c>
      <c r="AA76" s="5">
        <f t="shared" si="51"/>
        <v>0.11953290870488321</v>
      </c>
      <c r="AB76" s="5">
        <f t="shared" si="52"/>
        <v>5.4976036086833947E-3</v>
      </c>
      <c r="AC76" s="5">
        <f t="shared" si="53"/>
        <v>1.8176054105463385E-2</v>
      </c>
      <c r="AD76" s="5">
        <f t="shared" si="54"/>
        <v>0</v>
      </c>
      <c r="AE76" s="5">
        <f t="shared" si="55"/>
        <v>1.3158760444766102E-4</v>
      </c>
      <c r="AF76" s="5">
        <f t="shared" si="56"/>
        <v>0</v>
      </c>
      <c r="AG76" s="1">
        <f t="shared" si="43"/>
        <v>1.853524203097888</v>
      </c>
      <c r="AH76" s="1"/>
      <c r="AI76" s="5">
        <f t="shared" si="28"/>
        <v>0.38029904016794314</v>
      </c>
      <c r="AJ76" s="5">
        <f t="shared" si="12"/>
        <v>8.4404377717165711E-3</v>
      </c>
      <c r="AK76" s="5">
        <f t="shared" si="13"/>
        <v>0.20763516653712399</v>
      </c>
      <c r="AL76" s="5">
        <f t="shared" si="14"/>
        <v>5.5158044809950062E-2</v>
      </c>
      <c r="AM76" s="5">
        <f t="shared" si="15"/>
        <v>5.5691642050903059E-2</v>
      </c>
      <c r="AN76" s="5">
        <f t="shared" si="16"/>
        <v>0.11342467375392606</v>
      </c>
      <c r="AO76" s="5">
        <f t="shared" si="17"/>
        <v>0.10201822861172</v>
      </c>
      <c r="AP76" s="5">
        <f t="shared" si="18"/>
        <v>6.4489532159926408E-2</v>
      </c>
      <c r="AQ76" s="5">
        <f t="shared" si="19"/>
        <v>2.9660274192778134E-3</v>
      </c>
      <c r="AR76" s="5">
        <f t="shared" si="20"/>
        <v>9.8062135229121019E-3</v>
      </c>
      <c r="AS76" s="5">
        <f t="shared" si="21"/>
        <v>0</v>
      </c>
      <c r="AT76" s="5">
        <f t="shared" si="22"/>
        <v>7.0993194600713625E-5</v>
      </c>
      <c r="AU76" s="5">
        <f t="shared" si="23"/>
        <v>0</v>
      </c>
      <c r="AV76" s="1">
        <f t="shared" si="57"/>
        <v>0.99999999999999978</v>
      </c>
    </row>
    <row r="77" spans="1:48">
      <c r="A77" s="1">
        <v>39.090000000000003</v>
      </c>
      <c r="B77" s="1">
        <v>2.2000000000000002</v>
      </c>
      <c r="C77" s="1">
        <v>15.71</v>
      </c>
      <c r="D77" s="1">
        <v>10.07461</v>
      </c>
      <c r="E77" s="1">
        <v>5.32</v>
      </c>
      <c r="F77" s="1">
        <v>15.38</v>
      </c>
      <c r="G77" s="1">
        <v>4.2300000000000004</v>
      </c>
      <c r="H77" s="1">
        <v>3.67</v>
      </c>
      <c r="I77" s="1">
        <v>0.77</v>
      </c>
      <c r="J77" s="1">
        <v>1.82</v>
      </c>
      <c r="K77" s="1"/>
      <c r="L77" s="1">
        <v>0.02</v>
      </c>
      <c r="M77" s="1"/>
      <c r="N77" s="3">
        <f t="shared" si="29"/>
        <v>98.284609999999986</v>
      </c>
      <c r="O77" s="2">
        <v>1099</v>
      </c>
      <c r="P77" s="2">
        <v>1E-4</v>
      </c>
      <c r="Q77" s="2" t="s">
        <v>18</v>
      </c>
      <c r="S77" s="2" t="s">
        <v>141</v>
      </c>
      <c r="T77" s="5">
        <f t="shared" si="44"/>
        <v>0.65063249001331569</v>
      </c>
      <c r="U77" s="5">
        <f t="shared" si="45"/>
        <v>2.7534418022528161E-2</v>
      </c>
      <c r="V77" s="5">
        <f t="shared" si="46"/>
        <v>0.30816006276971364</v>
      </c>
      <c r="W77" s="5">
        <f t="shared" si="47"/>
        <v>0.14021725817675715</v>
      </c>
      <c r="X77" s="5">
        <f t="shared" si="48"/>
        <v>0.13200992555831267</v>
      </c>
      <c r="Y77" s="5">
        <f t="shared" si="49"/>
        <v>0.2742510699001427</v>
      </c>
      <c r="Z77" s="5">
        <f t="shared" si="50"/>
        <v>0.13649564375605036</v>
      </c>
      <c r="AA77" s="5">
        <f t="shared" si="51"/>
        <v>7.7919320594479827E-2</v>
      </c>
      <c r="AB77" s="5">
        <f t="shared" si="52"/>
        <v>1.0854243022272343E-2</v>
      </c>
      <c r="AC77" s="5">
        <f t="shared" si="53"/>
        <v>2.5643735249568499E-2</v>
      </c>
      <c r="AD77" s="5">
        <f t="shared" si="54"/>
        <v>0</v>
      </c>
      <c r="AE77" s="5">
        <f t="shared" si="55"/>
        <v>2.6317520889532203E-4</v>
      </c>
      <c r="AF77" s="5">
        <f t="shared" si="56"/>
        <v>0</v>
      </c>
      <c r="AG77" s="1">
        <f t="shared" si="43"/>
        <v>1.7839813422720365</v>
      </c>
      <c r="AH77" s="1"/>
      <c r="AI77" s="5">
        <f t="shared" si="28"/>
        <v>0.36470812479725012</v>
      </c>
      <c r="AJ77" s="5">
        <f t="shared" si="12"/>
        <v>1.5434252236887734E-2</v>
      </c>
      <c r="AK77" s="5">
        <f t="shared" si="13"/>
        <v>0.17273726774364595</v>
      </c>
      <c r="AL77" s="5">
        <f t="shared" si="14"/>
        <v>7.8597939818238094E-2</v>
      </c>
      <c r="AM77" s="5">
        <f t="shared" si="15"/>
        <v>7.399736893558985E-2</v>
      </c>
      <c r="AN77" s="5">
        <f t="shared" si="16"/>
        <v>0.15372978595777409</v>
      </c>
      <c r="AO77" s="5">
        <f t="shared" si="17"/>
        <v>7.651181126267427E-2</v>
      </c>
      <c r="AP77" s="5">
        <f t="shared" si="18"/>
        <v>4.3677206004432548E-2</v>
      </c>
      <c r="AQ77" s="5">
        <f t="shared" si="19"/>
        <v>6.0842805723789889E-3</v>
      </c>
      <c r="AR77" s="5">
        <f t="shared" si="20"/>
        <v>1.4374441392368624E-2</v>
      </c>
      <c r="AS77" s="5">
        <f t="shared" si="21"/>
        <v>0</v>
      </c>
      <c r="AT77" s="5">
        <f t="shared" si="22"/>
        <v>1.4752127875964683E-4</v>
      </c>
      <c r="AU77" s="5">
        <f t="shared" si="23"/>
        <v>0</v>
      </c>
      <c r="AV77" s="1">
        <f t="shared" si="57"/>
        <v>0.99999999999999989</v>
      </c>
    </row>
    <row r="78" spans="1:48">
      <c r="A78" s="1">
        <v>43.4</v>
      </c>
      <c r="B78" s="1">
        <v>0.91</v>
      </c>
      <c r="C78" s="1">
        <v>20.23</v>
      </c>
      <c r="D78" s="1">
        <v>6.2317640000000001</v>
      </c>
      <c r="E78" s="1">
        <v>4.57</v>
      </c>
      <c r="F78" s="1">
        <v>12.59</v>
      </c>
      <c r="G78" s="1">
        <v>5.24</v>
      </c>
      <c r="H78" s="1">
        <v>5.58</v>
      </c>
      <c r="I78" s="1">
        <v>0.39</v>
      </c>
      <c r="J78" s="1">
        <v>0.81</v>
      </c>
      <c r="K78" s="1"/>
      <c r="L78" s="1"/>
      <c r="M78" s="1"/>
      <c r="N78" s="3">
        <f t="shared" si="29"/>
        <v>99.951763999999983</v>
      </c>
      <c r="O78" s="2">
        <v>1099</v>
      </c>
      <c r="P78" s="2">
        <v>1E-4</v>
      </c>
      <c r="Q78" s="2" t="s">
        <v>22</v>
      </c>
      <c r="S78" s="2" t="s">
        <v>141</v>
      </c>
      <c r="T78" s="5">
        <f t="shared" si="44"/>
        <v>0.72237017310252993</v>
      </c>
      <c r="U78" s="5">
        <f t="shared" si="45"/>
        <v>1.1389236545682102E-2</v>
      </c>
      <c r="V78" s="5">
        <f t="shared" si="46"/>
        <v>0.39682228324833269</v>
      </c>
      <c r="W78" s="5">
        <f t="shared" si="47"/>
        <v>8.673297146833682E-2</v>
      </c>
      <c r="X78" s="5">
        <f t="shared" si="48"/>
        <v>0.11339950372208438</v>
      </c>
      <c r="Y78" s="5">
        <f t="shared" si="49"/>
        <v>0.22450071326676177</v>
      </c>
      <c r="Z78" s="5">
        <f t="shared" si="50"/>
        <v>0.16908680219425623</v>
      </c>
      <c r="AA78" s="5">
        <f t="shared" si="51"/>
        <v>0.11847133757961784</v>
      </c>
      <c r="AB78" s="5">
        <f t="shared" si="52"/>
        <v>5.4976036086833947E-3</v>
      </c>
      <c r="AC78" s="5">
        <f t="shared" si="53"/>
        <v>1.1412871182500265E-2</v>
      </c>
      <c r="AD78" s="5">
        <f t="shared" si="54"/>
        <v>0</v>
      </c>
      <c r="AE78" s="5">
        <f t="shared" si="55"/>
        <v>0</v>
      </c>
      <c r="AF78" s="5">
        <f t="shared" si="56"/>
        <v>0</v>
      </c>
      <c r="AG78" s="1">
        <f t="shared" si="43"/>
        <v>1.8596834959187856</v>
      </c>
      <c r="AH78" s="1"/>
      <c r="AI78" s="5">
        <f t="shared" si="28"/>
        <v>0.38843715862824252</v>
      </c>
      <c r="AJ78" s="5">
        <f t="shared" si="12"/>
        <v>6.1242875847834499E-3</v>
      </c>
      <c r="AK78" s="5">
        <f t="shared" si="13"/>
        <v>0.21338162333493244</v>
      </c>
      <c r="AL78" s="5">
        <f t="shared" si="14"/>
        <v>4.6638566002590663E-2</v>
      </c>
      <c r="AM78" s="5">
        <f t="shared" si="15"/>
        <v>6.0977851323060113E-2</v>
      </c>
      <c r="AN78" s="5">
        <f t="shared" si="16"/>
        <v>0.12071985031831781</v>
      </c>
      <c r="AO78" s="5">
        <f t="shared" si="17"/>
        <v>9.0922354564811625E-2</v>
      </c>
      <c r="AP78" s="5">
        <f t="shared" si="18"/>
        <v>6.370510779904863E-2</v>
      </c>
      <c r="AQ78" s="5">
        <f t="shared" si="19"/>
        <v>2.9562039028406162E-3</v>
      </c>
      <c r="AR78" s="5">
        <f t="shared" si="20"/>
        <v>6.1369965413720475E-3</v>
      </c>
      <c r="AS78" s="5">
        <f t="shared" si="21"/>
        <v>0</v>
      </c>
      <c r="AT78" s="5">
        <f t="shared" si="22"/>
        <v>0</v>
      </c>
      <c r="AU78" s="5">
        <f t="shared" si="23"/>
        <v>0</v>
      </c>
      <c r="AV78" s="1">
        <f t="shared" si="57"/>
        <v>0.99999999999999967</v>
      </c>
    </row>
    <row r="79" spans="1:48">
      <c r="A79" s="1">
        <v>48.19</v>
      </c>
      <c r="B79" s="1">
        <v>1.1100000000000001</v>
      </c>
      <c r="C79" s="1">
        <v>24.3</v>
      </c>
      <c r="D79" s="1">
        <v>3.6708619999999996</v>
      </c>
      <c r="E79" s="1">
        <v>2.77</v>
      </c>
      <c r="F79" s="1">
        <v>5.47</v>
      </c>
      <c r="G79" s="1">
        <v>7.73</v>
      </c>
      <c r="H79" s="1">
        <v>6.57</v>
      </c>
      <c r="I79" s="1">
        <v>0.09</v>
      </c>
      <c r="J79" s="1">
        <v>0.65</v>
      </c>
      <c r="K79" s="1"/>
      <c r="L79" s="1"/>
      <c r="M79" s="1"/>
      <c r="N79" s="3">
        <f t="shared" si="29"/>
        <v>100.550862</v>
      </c>
      <c r="O79" s="2">
        <v>1099</v>
      </c>
      <c r="P79" s="2">
        <v>1E-4</v>
      </c>
      <c r="Q79" s="2" t="s">
        <v>23</v>
      </c>
      <c r="S79" s="2" t="s">
        <v>141</v>
      </c>
      <c r="T79" s="5">
        <f t="shared" si="44"/>
        <v>0.80209720372836213</v>
      </c>
      <c r="U79" s="5">
        <f t="shared" si="45"/>
        <v>1.3892365456821026E-2</v>
      </c>
      <c r="V79" s="5">
        <f t="shared" si="46"/>
        <v>0.4766575127500981</v>
      </c>
      <c r="W79" s="5">
        <f t="shared" si="47"/>
        <v>5.1090633263743912E-2</v>
      </c>
      <c r="X79" s="5">
        <f t="shared" si="48"/>
        <v>6.8734491315136481E-2</v>
      </c>
      <c r="Y79" s="5">
        <f t="shared" si="49"/>
        <v>9.7539229671897293E-2</v>
      </c>
      <c r="Z79" s="5">
        <f t="shared" si="50"/>
        <v>0.24943530171022912</v>
      </c>
      <c r="AA79" s="5">
        <f t="shared" si="51"/>
        <v>0.13949044585987261</v>
      </c>
      <c r="AB79" s="5">
        <f t="shared" si="52"/>
        <v>1.268677755850014E-3</v>
      </c>
      <c r="AC79" s="5">
        <f t="shared" si="53"/>
        <v>9.1584768748458924E-3</v>
      </c>
      <c r="AD79" s="5">
        <f t="shared" si="54"/>
        <v>0</v>
      </c>
      <c r="AE79" s="5">
        <f t="shared" si="55"/>
        <v>0</v>
      </c>
      <c r="AF79" s="5">
        <f t="shared" si="56"/>
        <v>0</v>
      </c>
      <c r="AG79" s="1">
        <f t="shared" si="43"/>
        <v>1.9093643383868566</v>
      </c>
      <c r="AH79" s="1"/>
      <c r="AI79" s="5">
        <f t="shared" si="28"/>
        <v>0.42008598757323656</v>
      </c>
      <c r="AJ79" s="5">
        <f t="shared" si="12"/>
        <v>7.2759112430884273E-3</v>
      </c>
      <c r="AK79" s="5">
        <f t="shared" si="13"/>
        <v>0.24964198983249389</v>
      </c>
      <c r="AL79" s="5">
        <f t="shared" si="14"/>
        <v>2.6757927880285168E-2</v>
      </c>
      <c r="AM79" s="5">
        <f t="shared" si="15"/>
        <v>3.5998625266672482E-2</v>
      </c>
      <c r="AN79" s="5">
        <f t="shared" si="16"/>
        <v>5.1084660853310045E-2</v>
      </c>
      <c r="AO79" s="5">
        <f t="shared" si="17"/>
        <v>0.13063787601740104</v>
      </c>
      <c r="AP79" s="5">
        <f t="shared" si="18"/>
        <v>7.3055960591430311E-2</v>
      </c>
      <c r="AQ79" s="5">
        <f t="shared" si="19"/>
        <v>6.6445032534852289E-4</v>
      </c>
      <c r="AR79" s="5">
        <f t="shared" si="20"/>
        <v>4.7966104167335146E-3</v>
      </c>
      <c r="AS79" s="5">
        <f t="shared" si="21"/>
        <v>0</v>
      </c>
      <c r="AT79" s="5">
        <f t="shared" si="22"/>
        <v>0</v>
      </c>
      <c r="AU79" s="5">
        <f t="shared" si="23"/>
        <v>0</v>
      </c>
      <c r="AV79" s="1">
        <f t="shared" si="57"/>
        <v>1</v>
      </c>
    </row>
    <row r="80" spans="1:48">
      <c r="A80" s="1">
        <v>45.51</v>
      </c>
      <c r="B80" s="1">
        <v>0.78</v>
      </c>
      <c r="C80" s="1">
        <v>21.58</v>
      </c>
      <c r="D80" s="1">
        <v>4.2548300000000001</v>
      </c>
      <c r="E80" s="1">
        <v>3.8</v>
      </c>
      <c r="F80" s="1">
        <v>9.5500000000000007</v>
      </c>
      <c r="G80" s="1">
        <v>6.82</v>
      </c>
      <c r="H80" s="1">
        <v>6.29</v>
      </c>
      <c r="I80" s="1">
        <v>0.11</v>
      </c>
      <c r="J80" s="1">
        <v>0.49</v>
      </c>
      <c r="K80" s="1"/>
      <c r="L80" s="1"/>
      <c r="M80" s="1"/>
      <c r="N80" s="3">
        <f t="shared" si="29"/>
        <v>99.184829999999991</v>
      </c>
      <c r="O80" s="2">
        <v>1099</v>
      </c>
      <c r="P80" s="2">
        <v>1E-4</v>
      </c>
      <c r="Q80" s="2" t="s">
        <v>22</v>
      </c>
      <c r="S80" s="2" t="s">
        <v>141</v>
      </c>
      <c r="T80" s="5">
        <f t="shared" si="44"/>
        <v>0.75749001331557919</v>
      </c>
      <c r="U80" s="5">
        <f t="shared" si="45"/>
        <v>9.7622027534418013E-3</v>
      </c>
      <c r="V80" s="5">
        <f t="shared" si="46"/>
        <v>0.42330325617889369</v>
      </c>
      <c r="W80" s="5">
        <f t="shared" si="47"/>
        <v>5.9218232428670851E-2</v>
      </c>
      <c r="X80" s="5">
        <f t="shared" si="48"/>
        <v>9.4292803970223327E-2</v>
      </c>
      <c r="Y80" s="5">
        <f t="shared" si="49"/>
        <v>0.17029243937232527</v>
      </c>
      <c r="Z80" s="5">
        <f t="shared" si="50"/>
        <v>0.22007099064214264</v>
      </c>
      <c r="AA80" s="5">
        <f t="shared" si="51"/>
        <v>0.13354564755838641</v>
      </c>
      <c r="AB80" s="5">
        <f t="shared" si="52"/>
        <v>1.5506061460389062E-3</v>
      </c>
      <c r="AC80" s="5">
        <f t="shared" si="53"/>
        <v>6.9040825671915183E-3</v>
      </c>
      <c r="AD80" s="5">
        <f t="shared" si="54"/>
        <v>0</v>
      </c>
      <c r="AE80" s="5">
        <f t="shared" si="55"/>
        <v>0</v>
      </c>
      <c r="AF80" s="5">
        <f t="shared" si="56"/>
        <v>0</v>
      </c>
      <c r="AG80" s="1">
        <f t="shared" si="43"/>
        <v>1.8764302749328936</v>
      </c>
      <c r="AH80" s="1"/>
      <c r="AI80" s="5">
        <f t="shared" si="28"/>
        <v>0.40368673615792577</v>
      </c>
      <c r="AJ80" s="5">
        <f t="shared" si="12"/>
        <v>5.2025395688048816E-3</v>
      </c>
      <c r="AK80" s="5">
        <f t="shared" si="13"/>
        <v>0.22558965384100521</v>
      </c>
      <c r="AL80" s="5">
        <f t="shared" si="14"/>
        <v>3.1558983682880869E-2</v>
      </c>
      <c r="AM80" s="5">
        <f t="shared" si="15"/>
        <v>5.0251163195283395E-2</v>
      </c>
      <c r="AN80" s="5">
        <f t="shared" si="16"/>
        <v>9.075340642668718E-2</v>
      </c>
      <c r="AO80" s="5">
        <f t="shared" si="17"/>
        <v>0.11728173094521883</v>
      </c>
      <c r="AP80" s="5">
        <f t="shared" si="18"/>
        <v>7.1170055899445764E-2</v>
      </c>
      <c r="AQ80" s="5">
        <f t="shared" si="19"/>
        <v>8.263595864729694E-4</v>
      </c>
      <c r="AR80" s="5">
        <f t="shared" si="20"/>
        <v>3.6793706962751E-3</v>
      </c>
      <c r="AS80" s="5">
        <f t="shared" si="21"/>
        <v>0</v>
      </c>
      <c r="AT80" s="5">
        <f t="shared" si="22"/>
        <v>0</v>
      </c>
      <c r="AU80" s="5">
        <f t="shared" si="23"/>
        <v>0</v>
      </c>
      <c r="AV80" s="1">
        <f t="shared" si="57"/>
        <v>1</v>
      </c>
    </row>
    <row r="81" spans="1:48">
      <c r="A81" s="1">
        <v>41.4</v>
      </c>
      <c r="B81" s="1">
        <v>11.8</v>
      </c>
      <c r="C81" s="1">
        <v>7.84</v>
      </c>
      <c r="D81" s="1">
        <v>18.899999999999999</v>
      </c>
      <c r="E81" s="1">
        <v>7.23</v>
      </c>
      <c r="F81" s="1">
        <v>10.5</v>
      </c>
      <c r="G81" s="1">
        <v>0.09</v>
      </c>
      <c r="H81" s="1">
        <v>0.23</v>
      </c>
      <c r="I81" s="1">
        <v>0.14000000000000001</v>
      </c>
      <c r="J81" s="1"/>
      <c r="K81" s="1"/>
      <c r="L81" s="1">
        <v>0.28000000000000003</v>
      </c>
      <c r="M81" s="1"/>
      <c r="N81" s="3">
        <f t="shared" si="29"/>
        <v>98.410000000000011</v>
      </c>
      <c r="O81" s="2">
        <v>1166</v>
      </c>
      <c r="P81" s="2">
        <v>1E-4</v>
      </c>
      <c r="Q81" s="2" t="s">
        <v>5</v>
      </c>
      <c r="R81" s="2" t="s">
        <v>100</v>
      </c>
      <c r="S81" s="2" t="s">
        <v>146</v>
      </c>
      <c r="T81" s="5">
        <f t="shared" si="44"/>
        <v>0.68908122503328895</v>
      </c>
      <c r="U81" s="5">
        <f t="shared" si="45"/>
        <v>0.1476846057571965</v>
      </c>
      <c r="V81" s="5">
        <f t="shared" si="46"/>
        <v>0.15378579835229503</v>
      </c>
      <c r="W81" s="5">
        <f t="shared" si="47"/>
        <v>0.26304801670146138</v>
      </c>
      <c r="X81" s="5">
        <f t="shared" si="48"/>
        <v>0.17940446650124073</v>
      </c>
      <c r="Y81" s="5">
        <f t="shared" si="49"/>
        <v>0.18723252496433668</v>
      </c>
      <c r="Z81" s="5">
        <f t="shared" si="50"/>
        <v>2.9041626331074541E-3</v>
      </c>
      <c r="AA81" s="5">
        <f t="shared" si="51"/>
        <v>4.8832271762208066E-3</v>
      </c>
      <c r="AB81" s="5">
        <f t="shared" si="52"/>
        <v>1.9734987313222443E-3</v>
      </c>
      <c r="AC81" s="5">
        <f t="shared" si="53"/>
        <v>0</v>
      </c>
      <c r="AD81" s="5">
        <f t="shared" si="54"/>
        <v>0</v>
      </c>
      <c r="AE81" s="5">
        <f t="shared" si="55"/>
        <v>3.6844529245345088E-3</v>
      </c>
      <c r="AF81" s="5">
        <f t="shared" si="56"/>
        <v>0</v>
      </c>
      <c r="AG81" s="1">
        <f t="shared" si="43"/>
        <v>1.6336819787750045</v>
      </c>
      <c r="AH81" s="1"/>
      <c r="AI81" s="5">
        <f t="shared" si="28"/>
        <v>0.42179642916180521</v>
      </c>
      <c r="AJ81" s="5">
        <f t="shared" si="12"/>
        <v>9.0399849956070338E-2</v>
      </c>
      <c r="AK81" s="5">
        <f t="shared" si="13"/>
        <v>9.4134476813908019E-2</v>
      </c>
      <c r="AL81" s="5">
        <f t="shared" si="14"/>
        <v>0.16101543636950966</v>
      </c>
      <c r="AM81" s="5">
        <f t="shared" si="15"/>
        <v>0.10981602835318344</v>
      </c>
      <c r="AN81" s="5">
        <f t="shared" si="16"/>
        <v>0.11460769439639078</v>
      </c>
      <c r="AO81" s="5">
        <f t="shared" si="17"/>
        <v>1.7776792979531447E-3</v>
      </c>
      <c r="AP81" s="5">
        <f t="shared" si="18"/>
        <v>2.9890928832320422E-3</v>
      </c>
      <c r="AQ81" s="5">
        <f t="shared" si="19"/>
        <v>1.2080066726340747E-3</v>
      </c>
      <c r="AR81" s="5">
        <f t="shared" si="20"/>
        <v>0</v>
      </c>
      <c r="AS81" s="5">
        <f t="shared" si="21"/>
        <v>0</v>
      </c>
      <c r="AT81" s="5">
        <f t="shared" si="22"/>
        <v>2.2553060953131457E-3</v>
      </c>
      <c r="AU81" s="5">
        <f t="shared" si="23"/>
        <v>0</v>
      </c>
      <c r="AV81" s="1">
        <f t="shared" si="57"/>
        <v>0.99999999999999978</v>
      </c>
    </row>
    <row r="82" spans="1:48">
      <c r="A82" s="1">
        <v>42</v>
      </c>
      <c r="B82" s="1">
        <v>11.3</v>
      </c>
      <c r="C82" s="1">
        <v>8.14</v>
      </c>
      <c r="D82" s="1">
        <v>19.100000000000001</v>
      </c>
      <c r="E82" s="1">
        <v>7</v>
      </c>
      <c r="F82" s="1">
        <v>10.7</v>
      </c>
      <c r="G82" s="1">
        <v>0.1</v>
      </c>
      <c r="H82" s="1">
        <v>0.25</v>
      </c>
      <c r="I82" s="1">
        <v>0.16</v>
      </c>
      <c r="J82" s="1"/>
      <c r="K82" s="1"/>
      <c r="L82" s="1">
        <v>0.26</v>
      </c>
      <c r="M82" s="1"/>
      <c r="N82" s="3">
        <f>SUM(A82:L82)</f>
        <v>99.009999999999991</v>
      </c>
      <c r="O82" s="2">
        <v>1155</v>
      </c>
      <c r="P82" s="2">
        <v>1E-4</v>
      </c>
      <c r="Q82" s="2" t="s">
        <v>5</v>
      </c>
      <c r="S82" s="2" t="s">
        <v>146</v>
      </c>
      <c r="T82" s="5">
        <f t="shared" si="44"/>
        <v>0.69906790945406128</v>
      </c>
      <c r="U82" s="5">
        <f t="shared" si="45"/>
        <v>0.14142678347934917</v>
      </c>
      <c r="V82" s="5">
        <f t="shared" si="46"/>
        <v>0.15967045900353083</v>
      </c>
      <c r="W82" s="5">
        <f t="shared" si="47"/>
        <v>0.2658315935977732</v>
      </c>
      <c r="X82" s="5">
        <f t="shared" si="48"/>
        <v>0.17369727047146402</v>
      </c>
      <c r="Y82" s="5">
        <f t="shared" si="49"/>
        <v>0.19079885877318117</v>
      </c>
      <c r="Z82" s="5">
        <f t="shared" si="50"/>
        <v>3.2268473701193936E-3</v>
      </c>
      <c r="AA82" s="5">
        <f t="shared" si="51"/>
        <v>5.3078556263269636E-3</v>
      </c>
      <c r="AB82" s="5">
        <f t="shared" si="52"/>
        <v>2.2554271215111362E-3</v>
      </c>
      <c r="AC82" s="5">
        <f t="shared" si="53"/>
        <v>0</v>
      </c>
      <c r="AD82" s="5">
        <f t="shared" si="54"/>
        <v>0</v>
      </c>
      <c r="AE82" s="5">
        <f t="shared" si="55"/>
        <v>3.4212777156391867E-3</v>
      </c>
      <c r="AF82" s="5">
        <f t="shared" si="56"/>
        <v>0</v>
      </c>
      <c r="AG82" s="1">
        <f t="shared" si="43"/>
        <v>1.6447042826129565</v>
      </c>
      <c r="AH82" s="1"/>
      <c r="AI82" s="5">
        <f t="shared" ref="AI82:AI143" si="58">T82/AG82</f>
        <v>0.42504170314644391</v>
      </c>
      <c r="AJ82" s="5">
        <f t="shared" ref="AJ82:AJ143" si="59">U82/AG82</f>
        <v>8.5989186612114341E-2</v>
      </c>
      <c r="AK82" s="5">
        <f t="shared" ref="AK82:AK143" si="60">V82/AG82</f>
        <v>9.7081560917358908E-2</v>
      </c>
      <c r="AL82" s="5">
        <f t="shared" ref="AL82:AL143" si="61">W82/AG82</f>
        <v>0.16162880853903058</v>
      </c>
      <c r="AM82" s="5">
        <f t="shared" ref="AM82:AM143" si="62">X82/AG82</f>
        <v>0.10561003112091956</v>
      </c>
      <c r="AN82" s="5">
        <f t="shared" ref="AN82:AN143" si="63">Y82/AG82</f>
        <v>0.11600800264838936</v>
      </c>
      <c r="AO82" s="5">
        <f t="shared" ref="AO82:AO143" si="64">Z82/AG82</f>
        <v>1.9619620403692707E-3</v>
      </c>
      <c r="AP82" s="5">
        <f t="shared" ref="AP82:AP143" si="65">AA82/AG82</f>
        <v>3.2272401078048667E-3</v>
      </c>
      <c r="AQ82" s="5">
        <f t="shared" ref="AQ82:AQ143" si="66">AB82/AG82</f>
        <v>1.3713268368997732E-3</v>
      </c>
      <c r="AR82" s="5">
        <f t="shared" ref="AR82:AR143" si="67">AC82/AG82</f>
        <v>0</v>
      </c>
      <c r="AS82" s="5">
        <f t="shared" ref="AS82:AS143" si="68">AD82/AG82</f>
        <v>0</v>
      </c>
      <c r="AT82" s="5">
        <f t="shared" ref="AT82:AT143" si="69">AE82/AG82</f>
        <v>2.080178030669302E-3</v>
      </c>
      <c r="AU82" s="5">
        <f t="shared" ref="AU82:AU143" si="70">AF82/AG82</f>
        <v>0</v>
      </c>
      <c r="AV82" s="1">
        <f t="shared" si="57"/>
        <v>0.99999999999999989</v>
      </c>
    </row>
    <row r="83" spans="1:48">
      <c r="A83" s="1">
        <v>48.9</v>
      </c>
      <c r="B83" s="1">
        <v>0.72</v>
      </c>
      <c r="C83" s="1">
        <v>15.9</v>
      </c>
      <c r="D83" s="1">
        <v>9.8800000000000008</v>
      </c>
      <c r="E83" s="1">
        <v>9.14</v>
      </c>
      <c r="F83" s="1">
        <v>12.1</v>
      </c>
      <c r="G83" s="1">
        <v>1.67</v>
      </c>
      <c r="H83" s="1">
        <v>0.11</v>
      </c>
      <c r="I83" s="1">
        <v>0.08</v>
      </c>
      <c r="J83" s="1"/>
      <c r="K83" s="1"/>
      <c r="L83" s="1">
        <v>0.06</v>
      </c>
      <c r="M83" s="1"/>
      <c r="N83" s="3">
        <f t="shared" si="29"/>
        <v>98.559999999999988</v>
      </c>
      <c r="O83" s="2">
        <v>1215</v>
      </c>
      <c r="P83" s="2">
        <v>1E-4</v>
      </c>
      <c r="Q83" s="2" t="s">
        <v>13</v>
      </c>
      <c r="R83" s="2" t="s">
        <v>155</v>
      </c>
      <c r="S83" s="2" t="s">
        <v>137</v>
      </c>
      <c r="T83" s="5">
        <f t="shared" si="44"/>
        <v>0.81391478029294273</v>
      </c>
      <c r="U83" s="5">
        <f t="shared" si="45"/>
        <v>9.0112640801001242E-3</v>
      </c>
      <c r="V83" s="5">
        <f t="shared" si="46"/>
        <v>0.31188701451549627</v>
      </c>
      <c r="W83" s="5">
        <f t="shared" si="47"/>
        <v>0.13750869867780099</v>
      </c>
      <c r="X83" s="5">
        <f t="shared" si="48"/>
        <v>0.22679900744416875</v>
      </c>
      <c r="Y83" s="5">
        <f t="shared" si="49"/>
        <v>0.21576319543509273</v>
      </c>
      <c r="Z83" s="5">
        <f t="shared" si="50"/>
        <v>5.3888351080993872E-2</v>
      </c>
      <c r="AA83" s="5">
        <f t="shared" si="51"/>
        <v>2.335456475583864E-3</v>
      </c>
      <c r="AB83" s="5">
        <f t="shared" si="52"/>
        <v>1.1277135607555681E-3</v>
      </c>
      <c r="AC83" s="5">
        <f t="shared" si="53"/>
        <v>0</v>
      </c>
      <c r="AD83" s="5">
        <f t="shared" si="54"/>
        <v>0</v>
      </c>
      <c r="AE83" s="5">
        <f t="shared" si="55"/>
        <v>7.8952562668596616E-4</v>
      </c>
      <c r="AF83" s="5">
        <f t="shared" si="56"/>
        <v>0</v>
      </c>
      <c r="AG83" s="1">
        <f t="shared" si="43"/>
        <v>1.7730250071896207</v>
      </c>
      <c r="AH83" s="1"/>
      <c r="AI83" s="5">
        <f t="shared" si="58"/>
        <v>0.45905431507875877</v>
      </c>
      <c r="AJ83" s="5">
        <f t="shared" si="59"/>
        <v>5.0824235662550871E-3</v>
      </c>
      <c r="AK83" s="5">
        <f t="shared" si="60"/>
        <v>0.17590672057686366</v>
      </c>
      <c r="AL83" s="5">
        <f t="shared" si="61"/>
        <v>7.7555983767968795E-2</v>
      </c>
      <c r="AM83" s="5">
        <f t="shared" si="62"/>
        <v>0.12791641771802328</v>
      </c>
      <c r="AN83" s="5">
        <f t="shared" si="63"/>
        <v>0.12169213325258947</v>
      </c>
      <c r="AO83" s="5">
        <f t="shared" si="64"/>
        <v>3.0393452355424472E-2</v>
      </c>
      <c r="AP83" s="5">
        <f t="shared" si="65"/>
        <v>1.3172157561870713E-3</v>
      </c>
      <c r="AQ83" s="5">
        <f t="shared" si="66"/>
        <v>6.3603928663311961E-4</v>
      </c>
      <c r="AR83" s="5">
        <f t="shared" si="67"/>
        <v>0</v>
      </c>
      <c r="AS83" s="5">
        <f t="shared" si="68"/>
        <v>0</v>
      </c>
      <c r="AT83" s="5">
        <f t="shared" si="69"/>
        <v>4.4529864129633695E-4</v>
      </c>
      <c r="AU83" s="5">
        <f t="shared" si="70"/>
        <v>0</v>
      </c>
      <c r="AV83" s="1">
        <f t="shared" si="57"/>
        <v>1</v>
      </c>
    </row>
    <row r="84" spans="1:48">
      <c r="A84" s="1">
        <v>49.9</v>
      </c>
      <c r="B84" s="1">
        <v>1.02</v>
      </c>
      <c r="C84" s="1">
        <v>14.5</v>
      </c>
      <c r="D84" s="1">
        <v>10.7</v>
      </c>
      <c r="E84" s="1">
        <v>8.15</v>
      </c>
      <c r="F84" s="1">
        <v>12.9</v>
      </c>
      <c r="G84" s="1">
        <v>1.66</v>
      </c>
      <c r="H84" s="1">
        <v>0.12</v>
      </c>
      <c r="I84" s="1">
        <v>0.19</v>
      </c>
      <c r="J84" s="1"/>
      <c r="K84" s="1"/>
      <c r="L84" s="1">
        <v>0.05</v>
      </c>
      <c r="M84" s="1"/>
      <c r="N84" s="3">
        <f t="shared" si="29"/>
        <v>99.190000000000012</v>
      </c>
      <c r="O84" s="2">
        <v>1192</v>
      </c>
      <c r="P84" s="2">
        <v>1E-4</v>
      </c>
      <c r="Q84" s="2" t="s">
        <v>9</v>
      </c>
      <c r="S84" s="2" t="s">
        <v>137</v>
      </c>
      <c r="T84" s="5">
        <f t="shared" si="44"/>
        <v>0.83055925432756328</v>
      </c>
      <c r="U84" s="5">
        <f t="shared" si="45"/>
        <v>1.276595744680851E-2</v>
      </c>
      <c r="V84" s="5">
        <f t="shared" si="46"/>
        <v>0.28442526480972935</v>
      </c>
      <c r="W84" s="5">
        <f t="shared" si="47"/>
        <v>0.14892136395267919</v>
      </c>
      <c r="X84" s="5">
        <f t="shared" si="48"/>
        <v>0.20223325062034742</v>
      </c>
      <c r="Y84" s="5">
        <f t="shared" si="49"/>
        <v>0.23002853067047077</v>
      </c>
      <c r="Z84" s="5">
        <f t="shared" si="50"/>
        <v>5.3565666343981931E-2</v>
      </c>
      <c r="AA84" s="5">
        <f t="shared" si="51"/>
        <v>2.5477707006369425E-3</v>
      </c>
      <c r="AB84" s="5">
        <f t="shared" si="52"/>
        <v>2.6783197067944743E-3</v>
      </c>
      <c r="AC84" s="5">
        <f t="shared" si="53"/>
        <v>0</v>
      </c>
      <c r="AD84" s="5">
        <f t="shared" si="54"/>
        <v>0</v>
      </c>
      <c r="AE84" s="5">
        <f t="shared" si="55"/>
        <v>6.5793802223830511E-4</v>
      </c>
      <c r="AF84" s="5">
        <f t="shared" si="56"/>
        <v>0</v>
      </c>
      <c r="AG84" s="1">
        <f t="shared" si="43"/>
        <v>1.7683833166012501</v>
      </c>
      <c r="AH84" s="1"/>
      <c r="AI84" s="5">
        <f t="shared" si="58"/>
        <v>0.46967150534074209</v>
      </c>
      <c r="AJ84" s="5">
        <f t="shared" si="59"/>
        <v>7.2189990297714876E-3</v>
      </c>
      <c r="AK84" s="5">
        <f t="shared" si="60"/>
        <v>0.16083914733847487</v>
      </c>
      <c r="AL84" s="5">
        <f t="shared" si="61"/>
        <v>8.4213282581119958E-2</v>
      </c>
      <c r="AM84" s="5">
        <f t="shared" si="62"/>
        <v>0.11436052846790606</v>
      </c>
      <c r="AN84" s="5">
        <f t="shared" si="63"/>
        <v>0.130078432945508</v>
      </c>
      <c r="AO84" s="5">
        <f t="shared" si="64"/>
        <v>3.0290755313691055E-2</v>
      </c>
      <c r="AP84" s="5">
        <f t="shared" si="65"/>
        <v>1.4407344135849679E-3</v>
      </c>
      <c r="AQ84" s="5">
        <f t="shared" si="66"/>
        <v>1.514558343573428E-3</v>
      </c>
      <c r="AR84" s="5">
        <f t="shared" si="67"/>
        <v>0</v>
      </c>
      <c r="AS84" s="5">
        <f t="shared" si="68"/>
        <v>0</v>
      </c>
      <c r="AT84" s="5">
        <f t="shared" si="69"/>
        <v>3.7205622562806756E-4</v>
      </c>
      <c r="AU84" s="5">
        <f t="shared" si="70"/>
        <v>0</v>
      </c>
      <c r="AV84" s="1">
        <f t="shared" si="57"/>
        <v>0.99999999999999989</v>
      </c>
    </row>
    <row r="85" spans="1:48">
      <c r="A85" s="1">
        <v>50.6</v>
      </c>
      <c r="B85" s="1">
        <v>0.8</v>
      </c>
      <c r="C85" s="1">
        <v>14.9</v>
      </c>
      <c r="D85" s="1">
        <v>10.4</v>
      </c>
      <c r="E85" s="1">
        <v>8.61</v>
      </c>
      <c r="F85" s="1">
        <v>12.3</v>
      </c>
      <c r="G85" s="1">
        <v>1.77</v>
      </c>
      <c r="H85" s="1">
        <v>0.1</v>
      </c>
      <c r="I85" s="1">
        <v>0.17</v>
      </c>
      <c r="J85" s="1"/>
      <c r="K85" s="1"/>
      <c r="L85" s="1">
        <v>0.09</v>
      </c>
      <c r="M85" s="1"/>
      <c r="N85" s="3">
        <f t="shared" si="29"/>
        <v>99.74</v>
      </c>
      <c r="O85" s="2">
        <v>1187</v>
      </c>
      <c r="P85" s="2">
        <v>1E-4</v>
      </c>
      <c r="Q85" s="2" t="s">
        <v>9</v>
      </c>
      <c r="S85" s="2" t="s">
        <v>137</v>
      </c>
      <c r="T85" s="5">
        <f t="shared" si="44"/>
        <v>0.84221038615179766</v>
      </c>
      <c r="U85" s="5">
        <f t="shared" si="45"/>
        <v>1.0012515644555695E-2</v>
      </c>
      <c r="V85" s="5">
        <f t="shared" si="46"/>
        <v>0.29227147901137701</v>
      </c>
      <c r="W85" s="5">
        <f t="shared" si="47"/>
        <v>0.14474599860821158</v>
      </c>
      <c r="X85" s="5">
        <f t="shared" si="48"/>
        <v>0.21364764267990075</v>
      </c>
      <c r="Y85" s="5">
        <f t="shared" si="49"/>
        <v>0.21932952924393725</v>
      </c>
      <c r="Z85" s="5">
        <f t="shared" si="50"/>
        <v>5.7115198451113264E-2</v>
      </c>
      <c r="AA85" s="5">
        <f t="shared" si="51"/>
        <v>2.1231422505307855E-3</v>
      </c>
      <c r="AB85" s="5">
        <f t="shared" si="52"/>
        <v>2.3963913166055823E-3</v>
      </c>
      <c r="AC85" s="5">
        <f t="shared" si="53"/>
        <v>0</v>
      </c>
      <c r="AD85" s="5">
        <f t="shared" si="54"/>
        <v>0</v>
      </c>
      <c r="AE85" s="5">
        <f t="shared" si="55"/>
        <v>1.1842884400289492E-3</v>
      </c>
      <c r="AF85" s="5">
        <f t="shared" si="56"/>
        <v>0</v>
      </c>
      <c r="AG85" s="1">
        <f t="shared" si="43"/>
        <v>1.7850365717980587</v>
      </c>
      <c r="AH85" s="1"/>
      <c r="AI85" s="5">
        <f t="shared" si="58"/>
        <v>0.47181688008971334</v>
      </c>
      <c r="AJ85" s="5">
        <f t="shared" si="59"/>
        <v>5.6091375396696416E-3</v>
      </c>
      <c r="AK85" s="5">
        <f t="shared" si="60"/>
        <v>0.16373416860416107</v>
      </c>
      <c r="AL85" s="5">
        <f t="shared" si="61"/>
        <v>8.1088533924215139E-2</v>
      </c>
      <c r="AM85" s="5">
        <f t="shared" si="62"/>
        <v>0.1196881039051735</v>
      </c>
      <c r="AN85" s="5">
        <f t="shared" si="63"/>
        <v>0.12287116841701887</v>
      </c>
      <c r="AO85" s="5">
        <f t="shared" si="64"/>
        <v>3.1996654496317348E-2</v>
      </c>
      <c r="AP85" s="5">
        <f t="shared" si="65"/>
        <v>1.1894110653386527E-3</v>
      </c>
      <c r="AQ85" s="5">
        <f t="shared" si="66"/>
        <v>1.3424886383093591E-3</v>
      </c>
      <c r="AR85" s="5">
        <f t="shared" si="67"/>
        <v>0</v>
      </c>
      <c r="AS85" s="5">
        <f t="shared" si="68"/>
        <v>0</v>
      </c>
      <c r="AT85" s="5">
        <f t="shared" si="69"/>
        <v>6.6345332008297243E-4</v>
      </c>
      <c r="AU85" s="5">
        <f t="shared" si="70"/>
        <v>0</v>
      </c>
      <c r="AV85" s="1">
        <f t="shared" si="57"/>
        <v>0.99999999999999989</v>
      </c>
    </row>
    <row r="86" spans="1:48">
      <c r="A86" s="1">
        <v>49.5</v>
      </c>
      <c r="B86" s="1">
        <v>1.08</v>
      </c>
      <c r="C86" s="1">
        <v>14.3</v>
      </c>
      <c r="D86" s="1">
        <v>11.8</v>
      </c>
      <c r="E86" s="1">
        <v>7.47</v>
      </c>
      <c r="F86" s="1">
        <v>12.7</v>
      </c>
      <c r="G86" s="1">
        <v>1.98</v>
      </c>
      <c r="H86" s="1">
        <v>0.14000000000000001</v>
      </c>
      <c r="I86" s="1">
        <v>0.16</v>
      </c>
      <c r="J86" s="1"/>
      <c r="K86" s="1"/>
      <c r="L86" s="1">
        <v>0.05</v>
      </c>
      <c r="M86" s="1"/>
      <c r="N86" s="3">
        <f t="shared" si="29"/>
        <v>99.179999999999993</v>
      </c>
      <c r="O86" s="2">
        <v>1176</v>
      </c>
      <c r="P86" s="2">
        <v>1E-4</v>
      </c>
      <c r="Q86" s="2" t="s">
        <v>24</v>
      </c>
      <c r="S86" s="2" t="s">
        <v>137</v>
      </c>
      <c r="T86" s="5">
        <f t="shared" si="44"/>
        <v>0.82390146471371506</v>
      </c>
      <c r="U86" s="5">
        <f t="shared" si="45"/>
        <v>1.3516896120150187E-2</v>
      </c>
      <c r="V86" s="5">
        <f t="shared" si="46"/>
        <v>0.28050215770890546</v>
      </c>
      <c r="W86" s="5">
        <f t="shared" si="47"/>
        <v>0.1642310368823939</v>
      </c>
      <c r="X86" s="5">
        <f t="shared" si="48"/>
        <v>0.18535980148883374</v>
      </c>
      <c r="Y86" s="5">
        <f t="shared" si="49"/>
        <v>0.22646219686162625</v>
      </c>
      <c r="Z86" s="5">
        <f t="shared" si="50"/>
        <v>6.3891577928363988E-2</v>
      </c>
      <c r="AA86" s="5">
        <f t="shared" si="51"/>
        <v>2.9723991507431E-3</v>
      </c>
      <c r="AB86" s="5">
        <f t="shared" si="52"/>
        <v>2.2554271215111362E-3</v>
      </c>
      <c r="AC86" s="5">
        <f t="shared" si="53"/>
        <v>0</v>
      </c>
      <c r="AD86" s="5">
        <f t="shared" si="54"/>
        <v>0</v>
      </c>
      <c r="AE86" s="5">
        <f t="shared" si="55"/>
        <v>6.5793802223830511E-4</v>
      </c>
      <c r="AF86" s="5">
        <f t="shared" si="56"/>
        <v>0</v>
      </c>
      <c r="AG86" s="1">
        <f t="shared" si="43"/>
        <v>1.7637508959984811</v>
      </c>
      <c r="AH86" s="1"/>
      <c r="AI86" s="5">
        <f t="shared" si="58"/>
        <v>0.46713028840010556</v>
      </c>
      <c r="AJ86" s="5">
        <f t="shared" si="59"/>
        <v>7.6637217595844822E-3</v>
      </c>
      <c r="AK86" s="5">
        <f t="shared" si="60"/>
        <v>0.15903728715052459</v>
      </c>
      <c r="AL86" s="5">
        <f t="shared" si="61"/>
        <v>9.3114644054891144E-2</v>
      </c>
      <c r="AM86" s="5">
        <f t="shared" si="62"/>
        <v>0.10509409345127463</v>
      </c>
      <c r="AN86" s="5">
        <f t="shared" si="63"/>
        <v>0.12839806197996187</v>
      </c>
      <c r="AO86" s="5">
        <f t="shared" si="64"/>
        <v>3.6224830883611926E-2</v>
      </c>
      <c r="AP86" s="5">
        <f t="shared" si="65"/>
        <v>1.6852715184931986E-3</v>
      </c>
      <c r="AQ86" s="5">
        <f t="shared" si="66"/>
        <v>1.2787673852515953E-3</v>
      </c>
      <c r="AR86" s="5">
        <f t="shared" si="67"/>
        <v>0</v>
      </c>
      <c r="AS86" s="5">
        <f t="shared" si="68"/>
        <v>0</v>
      </c>
      <c r="AT86" s="5">
        <f t="shared" si="69"/>
        <v>3.7303341630102381E-4</v>
      </c>
      <c r="AU86" s="5">
        <f t="shared" si="70"/>
        <v>0</v>
      </c>
      <c r="AV86" s="1">
        <f t="shared" si="57"/>
        <v>0.99999999999999989</v>
      </c>
    </row>
    <row r="87" spans="1:48">
      <c r="A87" s="1">
        <v>50.8</v>
      </c>
      <c r="B87" s="1">
        <v>1.1200000000000001</v>
      </c>
      <c r="C87" s="1">
        <v>13.8</v>
      </c>
      <c r="D87" s="1">
        <v>10.7</v>
      </c>
      <c r="E87" s="1">
        <v>7.8</v>
      </c>
      <c r="F87" s="1">
        <v>12.2</v>
      </c>
      <c r="G87" s="1">
        <v>1.46</v>
      </c>
      <c r="H87" s="1">
        <v>0.14000000000000001</v>
      </c>
      <c r="I87" s="1">
        <v>0.19</v>
      </c>
      <c r="J87" s="1"/>
      <c r="K87" s="1"/>
      <c r="L87" s="1">
        <v>0.08</v>
      </c>
      <c r="M87" s="1"/>
      <c r="N87" s="3">
        <f t="shared" si="29"/>
        <v>98.289999999999992</v>
      </c>
      <c r="O87" s="2">
        <v>1167</v>
      </c>
      <c r="P87" s="2">
        <v>1E-4</v>
      </c>
      <c r="Q87" s="2" t="s">
        <v>10</v>
      </c>
      <c r="S87" s="2" t="s">
        <v>137</v>
      </c>
      <c r="T87" s="5">
        <f t="shared" si="44"/>
        <v>0.84553928095872166</v>
      </c>
      <c r="U87" s="5">
        <f t="shared" si="45"/>
        <v>1.4017521902377972E-2</v>
      </c>
      <c r="V87" s="5">
        <f t="shared" si="46"/>
        <v>0.27069438995684586</v>
      </c>
      <c r="W87" s="5">
        <f t="shared" si="47"/>
        <v>0.14892136395267919</v>
      </c>
      <c r="X87" s="5">
        <f t="shared" si="48"/>
        <v>0.19354838709677422</v>
      </c>
      <c r="Y87" s="5">
        <f t="shared" si="49"/>
        <v>0.21754636233951496</v>
      </c>
      <c r="Z87" s="5">
        <f t="shared" si="50"/>
        <v>4.7111971603743141E-2</v>
      </c>
      <c r="AA87" s="5">
        <f t="shared" si="51"/>
        <v>2.9723991507431E-3</v>
      </c>
      <c r="AB87" s="5">
        <f t="shared" si="52"/>
        <v>2.6783197067944743E-3</v>
      </c>
      <c r="AC87" s="5">
        <f t="shared" si="53"/>
        <v>0</v>
      </c>
      <c r="AD87" s="5">
        <f t="shared" si="54"/>
        <v>0</v>
      </c>
      <c r="AE87" s="5">
        <f t="shared" si="55"/>
        <v>1.0527008355812881E-3</v>
      </c>
      <c r="AF87" s="5">
        <f t="shared" si="56"/>
        <v>0</v>
      </c>
      <c r="AG87" s="1">
        <f t="shared" si="43"/>
        <v>1.744082697503776</v>
      </c>
      <c r="AH87" s="1"/>
      <c r="AI87" s="5">
        <f t="shared" si="58"/>
        <v>0.48480458075118943</v>
      </c>
      <c r="AJ87" s="5">
        <f t="shared" si="59"/>
        <v>8.0371887883760301E-3</v>
      </c>
      <c r="AK87" s="5">
        <f t="shared" si="60"/>
        <v>0.15520731347445743</v>
      </c>
      <c r="AL87" s="5">
        <f t="shared" si="61"/>
        <v>8.5386641451017986E-2</v>
      </c>
      <c r="AM87" s="5">
        <f t="shared" si="62"/>
        <v>0.11097431754456998</v>
      </c>
      <c r="AN87" s="5">
        <f t="shared" si="63"/>
        <v>0.12473397199047895</v>
      </c>
      <c r="AO87" s="5">
        <f t="shared" si="64"/>
        <v>2.7012464300673531E-2</v>
      </c>
      <c r="AP87" s="5">
        <f t="shared" si="65"/>
        <v>1.7042764973228368E-3</v>
      </c>
      <c r="AQ87" s="5">
        <f t="shared" si="66"/>
        <v>1.5356609584097291E-3</v>
      </c>
      <c r="AR87" s="5">
        <f t="shared" si="67"/>
        <v>0</v>
      </c>
      <c r="AS87" s="5">
        <f t="shared" si="68"/>
        <v>0</v>
      </c>
      <c r="AT87" s="5">
        <f t="shared" si="69"/>
        <v>6.0358424350403204E-4</v>
      </c>
      <c r="AU87" s="5">
        <f t="shared" si="70"/>
        <v>0</v>
      </c>
      <c r="AV87" s="1">
        <f t="shared" si="57"/>
        <v>1</v>
      </c>
    </row>
    <row r="88" spans="1:48">
      <c r="A88" s="1">
        <v>51.9</v>
      </c>
      <c r="B88" s="1">
        <v>1.28</v>
      </c>
      <c r="C88" s="1">
        <v>13.9</v>
      </c>
      <c r="D88" s="1">
        <v>11.6</v>
      </c>
      <c r="E88" s="1">
        <v>7.62</v>
      </c>
      <c r="F88" s="1">
        <v>11.7</v>
      </c>
      <c r="G88" s="1">
        <v>1.42</v>
      </c>
      <c r="H88" s="1">
        <v>0.14000000000000001</v>
      </c>
      <c r="I88" s="1">
        <v>0.18</v>
      </c>
      <c r="J88" s="1"/>
      <c r="K88" s="1"/>
      <c r="L88" s="1">
        <v>0.05</v>
      </c>
      <c r="M88" s="1"/>
      <c r="N88" s="3">
        <f t="shared" si="29"/>
        <v>99.79</v>
      </c>
      <c r="O88" s="2">
        <v>1156</v>
      </c>
      <c r="P88" s="2">
        <v>1E-4</v>
      </c>
      <c r="Q88" s="2" t="s">
        <v>10</v>
      </c>
      <c r="S88" s="2" t="s">
        <v>137</v>
      </c>
      <c r="T88" s="5">
        <f t="shared" si="44"/>
        <v>0.86384820239680427</v>
      </c>
      <c r="U88" s="5">
        <f t="shared" si="45"/>
        <v>1.602002503128911E-2</v>
      </c>
      <c r="V88" s="5">
        <f t="shared" si="46"/>
        <v>0.27265594350725775</v>
      </c>
      <c r="W88" s="5">
        <f t="shared" si="47"/>
        <v>0.16144745998608212</v>
      </c>
      <c r="X88" s="5">
        <f t="shared" si="48"/>
        <v>0.18908188585607941</v>
      </c>
      <c r="Y88" s="5">
        <f t="shared" si="49"/>
        <v>0.20863052781740371</v>
      </c>
      <c r="Z88" s="5">
        <f t="shared" si="50"/>
        <v>4.5821232655695383E-2</v>
      </c>
      <c r="AA88" s="5">
        <f t="shared" si="51"/>
        <v>2.9723991507431E-3</v>
      </c>
      <c r="AB88" s="5">
        <f t="shared" si="52"/>
        <v>2.5373555117000281E-3</v>
      </c>
      <c r="AC88" s="5">
        <f t="shared" si="53"/>
        <v>0</v>
      </c>
      <c r="AD88" s="5">
        <f t="shared" si="54"/>
        <v>0</v>
      </c>
      <c r="AE88" s="5">
        <f t="shared" si="55"/>
        <v>6.5793802223830511E-4</v>
      </c>
      <c r="AF88" s="5">
        <f t="shared" si="56"/>
        <v>0</v>
      </c>
      <c r="AG88" s="1">
        <f t="shared" si="43"/>
        <v>1.7636729699352933</v>
      </c>
      <c r="AH88" s="1"/>
      <c r="AI88" s="5">
        <f t="shared" si="58"/>
        <v>0.4898006700349315</v>
      </c>
      <c r="AJ88" s="5">
        <f t="shared" si="59"/>
        <v>9.0833308126715018E-3</v>
      </c>
      <c r="AK88" s="5">
        <f t="shared" si="60"/>
        <v>0.15459552204695926</v>
      </c>
      <c r="AL88" s="5">
        <f t="shared" si="61"/>
        <v>9.1540474191201898E-2</v>
      </c>
      <c r="AM88" s="5">
        <f t="shared" si="62"/>
        <v>0.10720915332904181</v>
      </c>
      <c r="AN88" s="5">
        <f t="shared" si="63"/>
        <v>0.11829320479128172</v>
      </c>
      <c r="AO88" s="5">
        <f t="shared" si="64"/>
        <v>2.5980572042999844E-2</v>
      </c>
      <c r="AP88" s="5">
        <f t="shared" si="65"/>
        <v>1.6853459804694706E-3</v>
      </c>
      <c r="AQ88" s="5">
        <f t="shared" si="66"/>
        <v>1.4386768720468172E-3</v>
      </c>
      <c r="AR88" s="5">
        <f t="shared" si="67"/>
        <v>0</v>
      </c>
      <c r="AS88" s="5">
        <f t="shared" si="68"/>
        <v>0</v>
      </c>
      <c r="AT88" s="5">
        <f t="shared" si="69"/>
        <v>3.7304989839609772E-4</v>
      </c>
      <c r="AU88" s="5">
        <f t="shared" si="70"/>
        <v>0</v>
      </c>
      <c r="AV88" s="1">
        <f t="shared" si="57"/>
        <v>0.99999999999999989</v>
      </c>
    </row>
    <row r="89" spans="1:48">
      <c r="A89" s="1">
        <v>50</v>
      </c>
      <c r="B89" s="1">
        <v>0.76</v>
      </c>
      <c r="C89" s="1">
        <v>14.2</v>
      </c>
      <c r="D89" s="1">
        <v>10</v>
      </c>
      <c r="E89" s="1">
        <v>9.01</v>
      </c>
      <c r="F89" s="1">
        <v>13.8</v>
      </c>
      <c r="G89" s="1">
        <v>1.5</v>
      </c>
      <c r="H89" s="1">
        <v>0.13</v>
      </c>
      <c r="I89" s="1">
        <v>0.15</v>
      </c>
      <c r="J89" s="1"/>
      <c r="K89" s="1"/>
      <c r="L89" s="1">
        <v>0.09</v>
      </c>
      <c r="M89" s="1"/>
      <c r="N89" s="3">
        <f t="shared" ref="N89" si="71">SUM(A89:L89)</f>
        <v>99.64</v>
      </c>
      <c r="O89" s="2">
        <v>1193</v>
      </c>
      <c r="P89" s="2">
        <v>1E-4</v>
      </c>
      <c r="Q89" s="2" t="s">
        <v>10</v>
      </c>
      <c r="S89" s="2" t="s">
        <v>137</v>
      </c>
      <c r="T89" s="5">
        <f t="shared" si="44"/>
        <v>0.83222370173102533</v>
      </c>
      <c r="U89" s="5">
        <f t="shared" si="45"/>
        <v>9.5118898623279095E-3</v>
      </c>
      <c r="V89" s="5">
        <f t="shared" si="46"/>
        <v>0.27854060415849352</v>
      </c>
      <c r="W89" s="5">
        <f t="shared" si="47"/>
        <v>0.13917884481558804</v>
      </c>
      <c r="X89" s="5">
        <f t="shared" si="48"/>
        <v>0.22357320099255584</v>
      </c>
      <c r="Y89" s="5">
        <f t="shared" si="49"/>
        <v>0.24607703281027107</v>
      </c>
      <c r="Z89" s="5">
        <f t="shared" si="50"/>
        <v>4.8402710551790906E-2</v>
      </c>
      <c r="AA89" s="5">
        <f t="shared" si="51"/>
        <v>2.7600849256900211E-3</v>
      </c>
      <c r="AB89" s="5">
        <f t="shared" si="52"/>
        <v>2.11446292641669E-3</v>
      </c>
      <c r="AC89" s="5">
        <f t="shared" si="53"/>
        <v>0</v>
      </c>
      <c r="AD89" s="5">
        <f t="shared" si="54"/>
        <v>0</v>
      </c>
      <c r="AE89" s="5">
        <f t="shared" si="55"/>
        <v>1.1842884400289492E-3</v>
      </c>
      <c r="AF89" s="5">
        <f t="shared" si="56"/>
        <v>0</v>
      </c>
      <c r="AG89" s="1">
        <f t="shared" si="43"/>
        <v>1.7835668212141886</v>
      </c>
      <c r="AH89" s="1"/>
      <c r="AI89" s="5">
        <f t="shared" si="58"/>
        <v>0.46660640455538255</v>
      </c>
      <c r="AJ89" s="5">
        <f t="shared" si="59"/>
        <v>5.3330717689918424E-3</v>
      </c>
      <c r="AK89" s="5">
        <f t="shared" si="60"/>
        <v>0.15617054592262095</v>
      </c>
      <c r="AL89" s="5">
        <f t="shared" si="61"/>
        <v>7.8033995228079009E-2</v>
      </c>
      <c r="AM89" s="5">
        <f t="shared" si="62"/>
        <v>0.12535173806404135</v>
      </c>
      <c r="AN89" s="5">
        <f t="shared" si="63"/>
        <v>0.13796905721914618</v>
      </c>
      <c r="AO89" s="5">
        <f t="shared" si="64"/>
        <v>2.7138153713153326E-2</v>
      </c>
      <c r="AP89" s="5">
        <f t="shared" si="65"/>
        <v>1.5475085614179869E-3</v>
      </c>
      <c r="AQ89" s="5">
        <f t="shared" si="66"/>
        <v>1.1855249275029903E-3</v>
      </c>
      <c r="AR89" s="5">
        <f t="shared" si="67"/>
        <v>0</v>
      </c>
      <c r="AS89" s="5">
        <f t="shared" si="68"/>
        <v>0</v>
      </c>
      <c r="AT89" s="5">
        <f t="shared" si="69"/>
        <v>6.6400003966362632E-4</v>
      </c>
      <c r="AU89" s="5">
        <f t="shared" si="70"/>
        <v>0</v>
      </c>
      <c r="AV89" s="1">
        <f t="shared" si="57"/>
        <v>0.99999999999999967</v>
      </c>
    </row>
    <row r="90" spans="1:48">
      <c r="A90" s="1">
        <v>49.5</v>
      </c>
      <c r="B90" s="1">
        <v>0.8</v>
      </c>
      <c r="C90" s="1">
        <v>15.8</v>
      </c>
      <c r="D90" s="1">
        <v>9.1</v>
      </c>
      <c r="E90" s="1">
        <v>9.25</v>
      </c>
      <c r="F90" s="1">
        <v>12.1</v>
      </c>
      <c r="G90" s="1">
        <v>1.68</v>
      </c>
      <c r="H90" s="1">
        <v>0.13</v>
      </c>
      <c r="I90" s="1">
        <v>0.05</v>
      </c>
      <c r="J90" s="1"/>
      <c r="K90" s="1"/>
      <c r="L90" s="1">
        <v>0.11</v>
      </c>
      <c r="M90" s="1"/>
      <c r="N90" s="3">
        <f>SUM(A90:L90)</f>
        <v>98.519999999999982</v>
      </c>
      <c r="O90" s="2">
        <v>1228</v>
      </c>
      <c r="P90" s="2">
        <v>1E-4</v>
      </c>
      <c r="Q90" s="2" t="s">
        <v>5</v>
      </c>
      <c r="S90" s="2" t="s">
        <v>137</v>
      </c>
      <c r="T90" s="5">
        <f t="shared" si="44"/>
        <v>0.82390146471371506</v>
      </c>
      <c r="U90" s="5">
        <f t="shared" si="45"/>
        <v>1.0012515644555695E-2</v>
      </c>
      <c r="V90" s="5">
        <f t="shared" si="46"/>
        <v>0.30992546096508439</v>
      </c>
      <c r="W90" s="5">
        <f t="shared" si="47"/>
        <v>0.1266527487821851</v>
      </c>
      <c r="X90" s="5">
        <f t="shared" si="48"/>
        <v>0.22952853598014891</v>
      </c>
      <c r="Y90" s="5">
        <f t="shared" si="49"/>
        <v>0.21576319543509273</v>
      </c>
      <c r="Z90" s="5">
        <f t="shared" si="50"/>
        <v>5.4211035818005807E-2</v>
      </c>
      <c r="AA90" s="5">
        <f t="shared" si="51"/>
        <v>2.7600849256900211E-3</v>
      </c>
      <c r="AB90" s="5">
        <f t="shared" si="52"/>
        <v>7.0482097547223011E-4</v>
      </c>
      <c r="AC90" s="5">
        <f t="shared" si="53"/>
        <v>0</v>
      </c>
      <c r="AD90" s="5">
        <f t="shared" si="54"/>
        <v>0</v>
      </c>
      <c r="AE90" s="5">
        <f t="shared" si="55"/>
        <v>1.4474636489242713E-3</v>
      </c>
      <c r="AF90" s="5">
        <f t="shared" si="56"/>
        <v>0</v>
      </c>
      <c r="AG90" s="1">
        <f t="shared" si="43"/>
        <v>1.7749073268888746</v>
      </c>
      <c r="AH90" s="1"/>
      <c r="AI90" s="5">
        <f t="shared" si="58"/>
        <v>0.46419407494242587</v>
      </c>
      <c r="AJ90" s="5">
        <f t="shared" si="59"/>
        <v>5.6411484097629002E-3</v>
      </c>
      <c r="AK90" s="5">
        <f t="shared" si="60"/>
        <v>0.17461501018666342</v>
      </c>
      <c r="AL90" s="5">
        <f t="shared" si="61"/>
        <v>7.1357386869424264E-2</v>
      </c>
      <c r="AM90" s="5">
        <f t="shared" si="62"/>
        <v>0.12931860300699491</v>
      </c>
      <c r="AN90" s="5">
        <f t="shared" si="63"/>
        <v>0.12156307665555176</v>
      </c>
      <c r="AO90" s="5">
        <f t="shared" si="64"/>
        <v>3.0543023287322262E-2</v>
      </c>
      <c r="AP90" s="5">
        <f t="shared" si="65"/>
        <v>1.5550586128505106E-3</v>
      </c>
      <c r="AQ90" s="5">
        <f t="shared" si="66"/>
        <v>3.9710297252965157E-4</v>
      </c>
      <c r="AR90" s="5">
        <f t="shared" si="67"/>
        <v>0</v>
      </c>
      <c r="AS90" s="5">
        <f t="shared" si="68"/>
        <v>0</v>
      </c>
      <c r="AT90" s="5">
        <f t="shared" si="69"/>
        <v>8.1551505647421089E-4</v>
      </c>
      <c r="AU90" s="5">
        <f t="shared" si="70"/>
        <v>0</v>
      </c>
      <c r="AV90" s="1">
        <f t="shared" si="57"/>
        <v>1</v>
      </c>
    </row>
    <row r="91" spans="1:48">
      <c r="A91" s="1">
        <v>48.2</v>
      </c>
      <c r="B91" s="1">
        <v>0.83</v>
      </c>
      <c r="C91" s="1">
        <v>15.5</v>
      </c>
      <c r="D91" s="1">
        <v>11</v>
      </c>
      <c r="E91" s="1">
        <v>9.2899999999999991</v>
      </c>
      <c r="F91" s="1">
        <v>11.7</v>
      </c>
      <c r="G91" s="1">
        <v>1.54</v>
      </c>
      <c r="H91" s="1">
        <v>0.12</v>
      </c>
      <c r="I91" s="1">
        <v>0.16</v>
      </c>
      <c r="J91" s="1"/>
      <c r="K91" s="1"/>
      <c r="L91" s="1">
        <v>7.0000000000000007E-2</v>
      </c>
      <c r="M91" s="1"/>
      <c r="N91" s="3">
        <f t="shared" ref="N91:N144" si="72">SUM(A91:L91)</f>
        <v>98.41</v>
      </c>
      <c r="O91" s="2">
        <v>1224</v>
      </c>
      <c r="P91" s="2">
        <v>1E-4</v>
      </c>
      <c r="Q91" s="2" t="s">
        <v>13</v>
      </c>
      <c r="S91" s="2" t="s">
        <v>137</v>
      </c>
      <c r="T91" s="5">
        <f t="shared" si="44"/>
        <v>0.80226364846870846</v>
      </c>
      <c r="U91" s="5">
        <f t="shared" si="45"/>
        <v>1.0387984981226532E-2</v>
      </c>
      <c r="V91" s="5">
        <f t="shared" si="46"/>
        <v>0.30404080031384861</v>
      </c>
      <c r="W91" s="5">
        <f t="shared" si="47"/>
        <v>0.15309672929714685</v>
      </c>
      <c r="X91" s="5">
        <f t="shared" si="48"/>
        <v>0.23052109181141439</v>
      </c>
      <c r="Y91" s="5">
        <f t="shared" si="49"/>
        <v>0.20863052781740371</v>
      </c>
      <c r="Z91" s="5">
        <f t="shared" si="50"/>
        <v>4.9693449499838664E-2</v>
      </c>
      <c r="AA91" s="5">
        <f t="shared" si="51"/>
        <v>2.5477707006369425E-3</v>
      </c>
      <c r="AB91" s="5">
        <f t="shared" si="52"/>
        <v>2.2554271215111362E-3</v>
      </c>
      <c r="AC91" s="5">
        <f t="shared" si="53"/>
        <v>0</v>
      </c>
      <c r="AD91" s="5">
        <f t="shared" si="54"/>
        <v>0</v>
      </c>
      <c r="AE91" s="5">
        <f t="shared" si="55"/>
        <v>9.211132311336272E-4</v>
      </c>
      <c r="AF91" s="5">
        <f t="shared" si="56"/>
        <v>0</v>
      </c>
      <c r="AG91" s="1">
        <f t="shared" si="43"/>
        <v>1.7643585432428688</v>
      </c>
      <c r="AH91" s="1"/>
      <c r="AI91" s="5">
        <f t="shared" si="58"/>
        <v>0.45470556511385601</v>
      </c>
      <c r="AJ91" s="5">
        <f t="shared" si="59"/>
        <v>5.8876836689517459E-3</v>
      </c>
      <c r="AK91" s="5">
        <f t="shared" si="60"/>
        <v>0.1723237045430831</v>
      </c>
      <c r="AL91" s="5">
        <f t="shared" si="61"/>
        <v>8.6771892189076827E-2</v>
      </c>
      <c r="AM91" s="5">
        <f t="shared" si="62"/>
        <v>0.13065433479734767</v>
      </c>
      <c r="AN91" s="5">
        <f t="shared" si="63"/>
        <v>0.11824723983479199</v>
      </c>
      <c r="AO91" s="5">
        <f t="shared" si="64"/>
        <v>2.8165165005805865E-2</v>
      </c>
      <c r="AP91" s="5">
        <f t="shared" si="65"/>
        <v>1.4440209505003287E-3</v>
      </c>
      <c r="AQ91" s="5">
        <f t="shared" si="66"/>
        <v>1.2783269761970769E-3</v>
      </c>
      <c r="AR91" s="5">
        <f t="shared" si="67"/>
        <v>0</v>
      </c>
      <c r="AS91" s="5">
        <f t="shared" si="68"/>
        <v>0</v>
      </c>
      <c r="AT91" s="5">
        <f t="shared" si="69"/>
        <v>5.2206692038945363E-4</v>
      </c>
      <c r="AU91" s="5">
        <f t="shared" si="70"/>
        <v>0</v>
      </c>
      <c r="AV91" s="1">
        <f t="shared" si="57"/>
        <v>1.0000000000000002</v>
      </c>
    </row>
    <row r="92" spans="1:48">
      <c r="A92" s="1">
        <v>49.1</v>
      </c>
      <c r="B92" s="1">
        <v>0.7</v>
      </c>
      <c r="C92" s="1">
        <v>15.5</v>
      </c>
      <c r="D92" s="1">
        <v>10.1</v>
      </c>
      <c r="E92" s="1">
        <v>9.57</v>
      </c>
      <c r="F92" s="1">
        <v>11.8</v>
      </c>
      <c r="G92" s="1">
        <v>1.9</v>
      </c>
      <c r="H92" s="1">
        <v>0.12</v>
      </c>
      <c r="I92" s="1">
        <v>0.16</v>
      </c>
      <c r="J92" s="1"/>
      <c r="K92" s="1"/>
      <c r="L92" s="1">
        <v>0.1</v>
      </c>
      <c r="M92" s="1"/>
      <c r="N92" s="3">
        <f t="shared" si="72"/>
        <v>99.05</v>
      </c>
      <c r="O92" s="2">
        <v>1215</v>
      </c>
      <c r="P92" s="2">
        <v>1E-4</v>
      </c>
      <c r="Q92" s="2" t="s">
        <v>13</v>
      </c>
      <c r="S92" s="2" t="s">
        <v>137</v>
      </c>
      <c r="T92" s="5">
        <f t="shared" si="44"/>
        <v>0.81724367509986684</v>
      </c>
      <c r="U92" s="5">
        <f t="shared" si="45"/>
        <v>8.7609511889862324E-3</v>
      </c>
      <c r="V92" s="5">
        <f t="shared" si="46"/>
        <v>0.30404080031384861</v>
      </c>
      <c r="W92" s="5">
        <f t="shared" si="47"/>
        <v>0.14057063326374392</v>
      </c>
      <c r="X92" s="5">
        <f t="shared" si="48"/>
        <v>0.23746898263027297</v>
      </c>
      <c r="Y92" s="5">
        <f t="shared" si="49"/>
        <v>0.21041369472182597</v>
      </c>
      <c r="Z92" s="5">
        <f t="shared" si="50"/>
        <v>6.1310100032268472E-2</v>
      </c>
      <c r="AA92" s="5">
        <f t="shared" si="51"/>
        <v>2.5477707006369425E-3</v>
      </c>
      <c r="AB92" s="5">
        <f t="shared" si="52"/>
        <v>2.2554271215111362E-3</v>
      </c>
      <c r="AC92" s="5">
        <f t="shared" si="53"/>
        <v>0</v>
      </c>
      <c r="AD92" s="5">
        <f t="shared" si="54"/>
        <v>0</v>
      </c>
      <c r="AE92" s="5">
        <f t="shared" si="55"/>
        <v>1.3158760444766102E-3</v>
      </c>
      <c r="AF92" s="5">
        <f t="shared" si="56"/>
        <v>0</v>
      </c>
      <c r="AG92" s="1">
        <f t="shared" si="43"/>
        <v>1.7859279111174378</v>
      </c>
      <c r="AH92" s="1"/>
      <c r="AI92" s="5">
        <f t="shared" si="58"/>
        <v>0.45760171505944236</v>
      </c>
      <c r="AJ92" s="5">
        <f t="shared" si="59"/>
        <v>4.9055458142790269E-3</v>
      </c>
      <c r="AK92" s="5">
        <f t="shared" si="60"/>
        <v>0.17024248202919526</v>
      </c>
      <c r="AL92" s="5">
        <f t="shared" si="61"/>
        <v>7.8710138516055905E-2</v>
      </c>
      <c r="AM92" s="5">
        <f t="shared" si="62"/>
        <v>0.13296672343380922</v>
      </c>
      <c r="AN92" s="5">
        <f t="shared" si="63"/>
        <v>0.11781757450118586</v>
      </c>
      <c r="AO92" s="5">
        <f t="shared" si="64"/>
        <v>3.4329549166353154E-2</v>
      </c>
      <c r="AP92" s="5">
        <f t="shared" si="65"/>
        <v>1.4265809301579407E-3</v>
      </c>
      <c r="AQ92" s="5">
        <f t="shared" si="66"/>
        <v>1.2628881084567054E-3</v>
      </c>
      <c r="AR92" s="5">
        <f t="shared" si="67"/>
        <v>0</v>
      </c>
      <c r="AS92" s="5">
        <f t="shared" si="68"/>
        <v>0</v>
      </c>
      <c r="AT92" s="5">
        <f t="shared" si="69"/>
        <v>7.3680244106453282E-4</v>
      </c>
      <c r="AU92" s="5">
        <f t="shared" si="70"/>
        <v>0</v>
      </c>
      <c r="AV92" s="1">
        <f t="shared" si="57"/>
        <v>0.99999999999999989</v>
      </c>
    </row>
    <row r="93" spans="1:48">
      <c r="A93" s="1">
        <v>48.8</v>
      </c>
      <c r="B93" s="1">
        <v>0.71</v>
      </c>
      <c r="C93" s="1">
        <v>15.8</v>
      </c>
      <c r="D93" s="1">
        <v>10.199999999999999</v>
      </c>
      <c r="E93" s="1">
        <v>9.64</v>
      </c>
      <c r="F93" s="1">
        <v>11.7</v>
      </c>
      <c r="G93" s="1">
        <v>1.89</v>
      </c>
      <c r="H93" s="1">
        <v>0.12</v>
      </c>
      <c r="I93" s="1">
        <v>0.16</v>
      </c>
      <c r="J93" s="1"/>
      <c r="K93" s="1"/>
      <c r="L93" s="1">
        <v>0.11</v>
      </c>
      <c r="M93" s="1"/>
      <c r="N93" s="3">
        <f t="shared" si="72"/>
        <v>99.13000000000001</v>
      </c>
      <c r="O93" s="2">
        <v>1211</v>
      </c>
      <c r="P93" s="2">
        <v>1E-4</v>
      </c>
      <c r="Q93" s="2" t="s">
        <v>13</v>
      </c>
      <c r="S93" s="2" t="s">
        <v>137</v>
      </c>
      <c r="T93" s="5">
        <f t="shared" si="44"/>
        <v>0.81225033288948068</v>
      </c>
      <c r="U93" s="5">
        <f t="shared" si="45"/>
        <v>8.8861076345431774E-3</v>
      </c>
      <c r="V93" s="5">
        <f t="shared" si="46"/>
        <v>0.30992546096508439</v>
      </c>
      <c r="W93" s="5">
        <f t="shared" si="47"/>
        <v>0.14196242171189979</v>
      </c>
      <c r="X93" s="5">
        <f t="shared" si="48"/>
        <v>0.23920595533498762</v>
      </c>
      <c r="Y93" s="5">
        <f t="shared" si="49"/>
        <v>0.20863052781740371</v>
      </c>
      <c r="Z93" s="5">
        <f t="shared" si="50"/>
        <v>6.0987415295256538E-2</v>
      </c>
      <c r="AA93" s="5">
        <f t="shared" si="51"/>
        <v>2.5477707006369425E-3</v>
      </c>
      <c r="AB93" s="5">
        <f t="shared" si="52"/>
        <v>2.2554271215111362E-3</v>
      </c>
      <c r="AC93" s="5">
        <f t="shared" si="53"/>
        <v>0</v>
      </c>
      <c r="AD93" s="5">
        <f t="shared" si="54"/>
        <v>0</v>
      </c>
      <c r="AE93" s="5">
        <f t="shared" si="55"/>
        <v>1.4474636489242713E-3</v>
      </c>
      <c r="AF93" s="5">
        <f t="shared" si="56"/>
        <v>0</v>
      </c>
      <c r="AG93" s="1">
        <f t="shared" si="43"/>
        <v>1.7880988831197284</v>
      </c>
      <c r="AH93" s="1"/>
      <c r="AI93" s="5">
        <f t="shared" si="58"/>
        <v>0.45425358773913715</v>
      </c>
      <c r="AJ93" s="5">
        <f t="shared" si="59"/>
        <v>4.9695840193353432E-3</v>
      </c>
      <c r="AK93" s="5">
        <f t="shared" si="60"/>
        <v>0.17332680194081429</v>
      </c>
      <c r="AL93" s="5">
        <f t="shared" si="61"/>
        <v>7.9392936851576904E-2</v>
      </c>
      <c r="AM93" s="5">
        <f t="shared" si="62"/>
        <v>0.13377669299677691</v>
      </c>
      <c r="AN93" s="5">
        <f t="shared" si="63"/>
        <v>0.1166772876975362</v>
      </c>
      <c r="AO93" s="5">
        <f t="shared" si="64"/>
        <v>3.4107406402967319E-2</v>
      </c>
      <c r="AP93" s="5">
        <f t="shared" si="65"/>
        <v>1.424848885421706E-3</v>
      </c>
      <c r="AQ93" s="5">
        <f t="shared" si="66"/>
        <v>1.261354806942249E-3</v>
      </c>
      <c r="AR93" s="5">
        <f t="shared" si="67"/>
        <v>0</v>
      </c>
      <c r="AS93" s="5">
        <f t="shared" si="68"/>
        <v>0</v>
      </c>
      <c r="AT93" s="5">
        <f t="shared" si="69"/>
        <v>8.0949865949183708E-4</v>
      </c>
      <c r="AU93" s="5">
        <f t="shared" si="70"/>
        <v>0</v>
      </c>
      <c r="AV93" s="1">
        <f t="shared" si="57"/>
        <v>0.99999999999999989</v>
      </c>
    </row>
    <row r="94" spans="1:48">
      <c r="A94" s="1">
        <v>50</v>
      </c>
      <c r="B94" s="1">
        <v>0.76</v>
      </c>
      <c r="C94" s="1">
        <v>15.5</v>
      </c>
      <c r="D94" s="1">
        <v>10.4</v>
      </c>
      <c r="E94" s="1">
        <v>8.82</v>
      </c>
      <c r="F94" s="1">
        <v>11.7</v>
      </c>
      <c r="G94" s="1">
        <v>1.82</v>
      </c>
      <c r="H94" s="1">
        <v>0.12</v>
      </c>
      <c r="I94" s="1">
        <v>0.14000000000000001</v>
      </c>
      <c r="J94" s="1"/>
      <c r="K94" s="1"/>
      <c r="L94" s="1">
        <v>0.08</v>
      </c>
      <c r="M94" s="1"/>
      <c r="N94" s="3">
        <f t="shared" si="72"/>
        <v>99.339999999999989</v>
      </c>
      <c r="O94" s="2">
        <v>1199</v>
      </c>
      <c r="P94" s="2">
        <v>1E-4</v>
      </c>
      <c r="Q94" s="2" t="s">
        <v>9</v>
      </c>
      <c r="S94" s="2" t="s">
        <v>137</v>
      </c>
      <c r="T94" s="5">
        <f t="shared" si="44"/>
        <v>0.83222370173102533</v>
      </c>
      <c r="U94" s="5">
        <f t="shared" si="45"/>
        <v>9.5118898623279095E-3</v>
      </c>
      <c r="V94" s="5">
        <f t="shared" si="46"/>
        <v>0.30404080031384861</v>
      </c>
      <c r="W94" s="5">
        <f t="shared" si="47"/>
        <v>0.14474599860821158</v>
      </c>
      <c r="X94" s="5">
        <f t="shared" si="48"/>
        <v>0.2188585607940447</v>
      </c>
      <c r="Y94" s="5">
        <f t="shared" si="49"/>
        <v>0.20863052781740371</v>
      </c>
      <c r="Z94" s="5">
        <f t="shared" si="50"/>
        <v>5.8728622136172963E-2</v>
      </c>
      <c r="AA94" s="5">
        <f t="shared" si="51"/>
        <v>2.5477707006369425E-3</v>
      </c>
      <c r="AB94" s="5">
        <f t="shared" si="52"/>
        <v>1.9734987313222443E-3</v>
      </c>
      <c r="AC94" s="5">
        <f t="shared" si="53"/>
        <v>0</v>
      </c>
      <c r="AD94" s="5">
        <f t="shared" si="54"/>
        <v>0</v>
      </c>
      <c r="AE94" s="5">
        <f t="shared" si="55"/>
        <v>1.0527008355812881E-3</v>
      </c>
      <c r="AF94" s="5">
        <f t="shared" si="56"/>
        <v>0</v>
      </c>
      <c r="AG94" s="1">
        <f t="shared" si="43"/>
        <v>1.7823140715305752</v>
      </c>
      <c r="AH94" s="1"/>
      <c r="AI94" s="5">
        <f t="shared" si="58"/>
        <v>0.466934372019151</v>
      </c>
      <c r="AJ94" s="5">
        <f t="shared" si="59"/>
        <v>5.3368202688090236E-3</v>
      </c>
      <c r="AK94" s="5">
        <f t="shared" si="60"/>
        <v>0.17058766755555679</v>
      </c>
      <c r="AL94" s="5">
        <f t="shared" si="61"/>
        <v>8.1212397366032071E-2</v>
      </c>
      <c r="AM94" s="5">
        <f t="shared" si="62"/>
        <v>0.12279460970989155</v>
      </c>
      <c r="AN94" s="5">
        <f t="shared" si="63"/>
        <v>0.11705598421171681</v>
      </c>
      <c r="AO94" s="5">
        <f t="shared" si="64"/>
        <v>3.2950770615719445E-2</v>
      </c>
      <c r="AP94" s="5">
        <f t="shared" si="65"/>
        <v>1.429473481320285E-3</v>
      </c>
      <c r="AQ94" s="5">
        <f t="shared" si="66"/>
        <v>1.1072676599739168E-3</v>
      </c>
      <c r="AR94" s="5">
        <f t="shared" si="67"/>
        <v>0</v>
      </c>
      <c r="AS94" s="5">
        <f t="shared" si="68"/>
        <v>0</v>
      </c>
      <c r="AT94" s="5">
        <f t="shared" si="69"/>
        <v>5.9063711182915908E-4</v>
      </c>
      <c r="AU94" s="5">
        <f t="shared" si="70"/>
        <v>0</v>
      </c>
      <c r="AV94" s="1">
        <f t="shared" si="57"/>
        <v>1</v>
      </c>
    </row>
    <row r="95" spans="1:48">
      <c r="A95" s="1">
        <v>50.5</v>
      </c>
      <c r="B95" s="1">
        <v>1.07</v>
      </c>
      <c r="C95" s="1">
        <v>14.4</v>
      </c>
      <c r="D95" s="1">
        <v>9.77</v>
      </c>
      <c r="E95" s="1">
        <v>8.34</v>
      </c>
      <c r="F95" s="1">
        <v>12.3</v>
      </c>
      <c r="G95" s="1">
        <v>1.8</v>
      </c>
      <c r="H95" s="1">
        <v>0.14000000000000001</v>
      </c>
      <c r="I95" s="1">
        <v>0.17</v>
      </c>
      <c r="J95" s="1"/>
      <c r="K95" s="1"/>
      <c r="L95" s="1">
        <v>0.09</v>
      </c>
      <c r="M95" s="1"/>
      <c r="N95" s="3">
        <f t="shared" si="72"/>
        <v>98.58</v>
      </c>
      <c r="O95" s="2">
        <v>1196</v>
      </c>
      <c r="P95" s="2">
        <v>1E-4</v>
      </c>
      <c r="Q95" s="2" t="s">
        <v>9</v>
      </c>
      <c r="S95" s="2" t="s">
        <v>137</v>
      </c>
      <c r="T95" s="5">
        <f t="shared" si="44"/>
        <v>0.84054593874833561</v>
      </c>
      <c r="U95" s="5">
        <f t="shared" si="45"/>
        <v>1.3391739674593242E-2</v>
      </c>
      <c r="V95" s="5">
        <f t="shared" si="46"/>
        <v>0.28246371125931741</v>
      </c>
      <c r="W95" s="5">
        <f t="shared" si="47"/>
        <v>0.13597773138482952</v>
      </c>
      <c r="X95" s="5">
        <f t="shared" si="48"/>
        <v>0.20694789081885856</v>
      </c>
      <c r="Y95" s="5">
        <f t="shared" si="49"/>
        <v>0.21932952924393725</v>
      </c>
      <c r="Z95" s="5">
        <f t="shared" si="50"/>
        <v>5.8083252662149087E-2</v>
      </c>
      <c r="AA95" s="5">
        <f t="shared" si="51"/>
        <v>2.9723991507431E-3</v>
      </c>
      <c r="AB95" s="5">
        <f t="shared" si="52"/>
        <v>2.3963913166055823E-3</v>
      </c>
      <c r="AC95" s="5">
        <f t="shared" si="53"/>
        <v>0</v>
      </c>
      <c r="AD95" s="5">
        <f t="shared" si="54"/>
        <v>0</v>
      </c>
      <c r="AE95" s="5">
        <f t="shared" si="55"/>
        <v>1.1842884400289492E-3</v>
      </c>
      <c r="AF95" s="5">
        <f t="shared" si="56"/>
        <v>0</v>
      </c>
      <c r="AG95" s="1">
        <f t="shared" si="43"/>
        <v>1.7632928726993986</v>
      </c>
      <c r="AH95" s="1"/>
      <c r="AI95" s="5">
        <f t="shared" si="58"/>
        <v>0.47669105442566467</v>
      </c>
      <c r="AJ95" s="5">
        <f t="shared" si="59"/>
        <v>7.5947336270304486E-3</v>
      </c>
      <c r="AK95" s="5">
        <f t="shared" si="60"/>
        <v>0.16019103555207931</v>
      </c>
      <c r="AL95" s="5">
        <f t="shared" si="61"/>
        <v>7.7115794823501588E-2</v>
      </c>
      <c r="AM95" s="5">
        <f t="shared" si="62"/>
        <v>0.11736444581780969</v>
      </c>
      <c r="AN95" s="5">
        <f t="shared" si="63"/>
        <v>0.12438633005314027</v>
      </c>
      <c r="AO95" s="5">
        <f t="shared" si="64"/>
        <v>3.29402185884358E-2</v>
      </c>
      <c r="AP95" s="5">
        <f t="shared" si="65"/>
        <v>1.6857092753926343E-3</v>
      </c>
      <c r="AQ95" s="5">
        <f t="shared" si="66"/>
        <v>1.359043272792785E-3</v>
      </c>
      <c r="AR95" s="5">
        <f t="shared" si="67"/>
        <v>0</v>
      </c>
      <c r="AS95" s="5">
        <f t="shared" si="68"/>
        <v>0</v>
      </c>
      <c r="AT95" s="5">
        <f t="shared" si="69"/>
        <v>6.7163456415265824E-4</v>
      </c>
      <c r="AU95" s="5">
        <f t="shared" si="70"/>
        <v>0</v>
      </c>
      <c r="AV95" s="1">
        <f t="shared" si="57"/>
        <v>0.99999999999999989</v>
      </c>
    </row>
    <row r="96" spans="1:48">
      <c r="A96" s="1">
        <v>50.9</v>
      </c>
      <c r="B96" s="1">
        <v>0.8</v>
      </c>
      <c r="C96" s="1">
        <v>14.7</v>
      </c>
      <c r="D96" s="1">
        <v>9.76</v>
      </c>
      <c r="E96" s="1">
        <v>8.5399999999999991</v>
      </c>
      <c r="F96" s="1">
        <v>12</v>
      </c>
      <c r="G96" s="1">
        <v>1.86</v>
      </c>
      <c r="H96" s="1">
        <v>0.14000000000000001</v>
      </c>
      <c r="I96" s="1">
        <v>0.17</v>
      </c>
      <c r="J96" s="1"/>
      <c r="K96" s="1"/>
      <c r="L96" s="1">
        <v>0.11</v>
      </c>
      <c r="M96" s="1"/>
      <c r="N96" s="3">
        <f t="shared" si="72"/>
        <v>98.97999999999999</v>
      </c>
      <c r="O96" s="2">
        <v>1192</v>
      </c>
      <c r="P96" s="2">
        <v>1E-4</v>
      </c>
      <c r="Q96" s="2" t="s">
        <v>9</v>
      </c>
      <c r="S96" s="2" t="s">
        <v>137</v>
      </c>
      <c r="T96" s="5">
        <f t="shared" si="44"/>
        <v>0.84720372836218372</v>
      </c>
      <c r="U96" s="5">
        <f t="shared" si="45"/>
        <v>1.0012515644555695E-2</v>
      </c>
      <c r="V96" s="5">
        <f t="shared" si="46"/>
        <v>0.28834837191055318</v>
      </c>
      <c r="W96" s="5">
        <f t="shared" si="47"/>
        <v>0.13583855254001392</v>
      </c>
      <c r="X96" s="5">
        <f t="shared" si="48"/>
        <v>0.21191066997518609</v>
      </c>
      <c r="Y96" s="5">
        <f t="shared" si="49"/>
        <v>0.21398002853067047</v>
      </c>
      <c r="Z96" s="5">
        <f t="shared" si="50"/>
        <v>6.0019361084220721E-2</v>
      </c>
      <c r="AA96" s="5">
        <f t="shared" si="51"/>
        <v>2.9723991507431E-3</v>
      </c>
      <c r="AB96" s="5">
        <f t="shared" si="52"/>
        <v>2.3963913166055823E-3</v>
      </c>
      <c r="AC96" s="5">
        <f t="shared" si="53"/>
        <v>0</v>
      </c>
      <c r="AD96" s="5">
        <f t="shared" si="54"/>
        <v>0</v>
      </c>
      <c r="AE96" s="5">
        <f t="shared" si="55"/>
        <v>1.4474636489242713E-3</v>
      </c>
      <c r="AF96" s="5">
        <f t="shared" si="56"/>
        <v>0</v>
      </c>
      <c r="AG96" s="1">
        <f t="shared" si="43"/>
        <v>1.7741294821636568</v>
      </c>
      <c r="AH96" s="1"/>
      <c r="AI96" s="5">
        <f t="shared" si="58"/>
        <v>0.4775320724217762</v>
      </c>
      <c r="AJ96" s="5">
        <f t="shared" si="59"/>
        <v>5.6436217002294748E-3</v>
      </c>
      <c r="AK96" s="5">
        <f t="shared" si="60"/>
        <v>0.16252949675290618</v>
      </c>
      <c r="AL96" s="5">
        <f t="shared" si="61"/>
        <v>7.6566312608903092E-2</v>
      </c>
      <c r="AM96" s="5">
        <f t="shared" si="62"/>
        <v>0.11944487260126492</v>
      </c>
      <c r="AN96" s="5">
        <f t="shared" si="63"/>
        <v>0.12061128045158748</v>
      </c>
      <c r="AO96" s="5">
        <f t="shared" si="64"/>
        <v>3.3830316043800553E-2</v>
      </c>
      <c r="AP96" s="5">
        <f t="shared" si="65"/>
        <v>1.6754127478441324E-3</v>
      </c>
      <c r="AQ96" s="5">
        <f t="shared" si="66"/>
        <v>1.3507420629090951E-3</v>
      </c>
      <c r="AR96" s="5">
        <f t="shared" si="67"/>
        <v>0</v>
      </c>
      <c r="AS96" s="5">
        <f t="shared" si="68"/>
        <v>0</v>
      </c>
      <c r="AT96" s="5">
        <f t="shared" si="69"/>
        <v>8.1587260877881527E-4</v>
      </c>
      <c r="AU96" s="5">
        <f t="shared" si="70"/>
        <v>0</v>
      </c>
      <c r="AV96" s="1">
        <f t="shared" si="57"/>
        <v>1</v>
      </c>
    </row>
    <row r="97" spans="1:48">
      <c r="A97" s="1">
        <v>50.6</v>
      </c>
      <c r="B97" s="1">
        <v>1.23</v>
      </c>
      <c r="C97" s="1">
        <v>14</v>
      </c>
      <c r="D97" s="1">
        <v>10.8</v>
      </c>
      <c r="E97" s="1">
        <v>7.41</v>
      </c>
      <c r="F97" s="1">
        <v>12.3</v>
      </c>
      <c r="G97" s="1">
        <v>1.89</v>
      </c>
      <c r="H97" s="1">
        <v>0.17</v>
      </c>
      <c r="I97" s="1">
        <v>0.19</v>
      </c>
      <c r="J97" s="1"/>
      <c r="K97" s="1"/>
      <c r="L97" s="1">
        <v>0.12</v>
      </c>
      <c r="M97" s="1"/>
      <c r="N97" s="3">
        <f t="shared" si="72"/>
        <v>98.71</v>
      </c>
      <c r="O97" s="2">
        <v>1187</v>
      </c>
      <c r="P97" s="2">
        <v>1E-4</v>
      </c>
      <c r="Q97" s="2" t="s">
        <v>9</v>
      </c>
      <c r="S97" s="2" t="s">
        <v>137</v>
      </c>
      <c r="T97" s="5">
        <f t="shared" si="44"/>
        <v>0.84221038615179766</v>
      </c>
      <c r="U97" s="5">
        <f t="shared" si="45"/>
        <v>1.5394242803504378E-2</v>
      </c>
      <c r="V97" s="5">
        <f t="shared" si="46"/>
        <v>0.27461749705766969</v>
      </c>
      <c r="W97" s="5">
        <f t="shared" si="47"/>
        <v>0.15031315240083509</v>
      </c>
      <c r="X97" s="5">
        <f t="shared" si="48"/>
        <v>0.18387096774193551</v>
      </c>
      <c r="Y97" s="5">
        <f t="shared" si="49"/>
        <v>0.21932952924393725</v>
      </c>
      <c r="Z97" s="5">
        <f t="shared" si="50"/>
        <v>6.0987415295256538E-2</v>
      </c>
      <c r="AA97" s="5">
        <f t="shared" si="51"/>
        <v>3.6093418259023355E-3</v>
      </c>
      <c r="AB97" s="5">
        <f t="shared" si="52"/>
        <v>2.6783197067944743E-3</v>
      </c>
      <c r="AC97" s="5">
        <f t="shared" si="53"/>
        <v>0</v>
      </c>
      <c r="AD97" s="5">
        <f t="shared" si="54"/>
        <v>0</v>
      </c>
      <c r="AE97" s="5">
        <f t="shared" si="55"/>
        <v>1.5790512533719323E-3</v>
      </c>
      <c r="AF97" s="5">
        <f t="shared" si="56"/>
        <v>0</v>
      </c>
      <c r="AG97" s="1">
        <f t="shared" si="43"/>
        <v>1.7545899034810051</v>
      </c>
      <c r="AH97" s="1"/>
      <c r="AI97" s="5">
        <f t="shared" si="58"/>
        <v>0.48000412203495579</v>
      </c>
      <c r="AJ97" s="5">
        <f t="shared" si="59"/>
        <v>8.7736984995542781E-3</v>
      </c>
      <c r="AK97" s="5">
        <f t="shared" si="60"/>
        <v>0.15651377938106473</v>
      </c>
      <c r="AL97" s="5">
        <f t="shared" si="61"/>
        <v>8.5668538330593652E-2</v>
      </c>
      <c r="AM97" s="5">
        <f t="shared" si="62"/>
        <v>0.10479426980466838</v>
      </c>
      <c r="AN97" s="5">
        <f t="shared" si="63"/>
        <v>0.12500330066233717</v>
      </c>
      <c r="AO97" s="5">
        <f t="shared" si="64"/>
        <v>3.4758786183746428E-2</v>
      </c>
      <c r="AP97" s="5">
        <f t="shared" si="65"/>
        <v>2.057085714867964E-3</v>
      </c>
      <c r="AQ97" s="5">
        <f t="shared" si="66"/>
        <v>1.5264647889976128E-3</v>
      </c>
      <c r="AR97" s="5">
        <f t="shared" si="67"/>
        <v>0</v>
      </c>
      <c r="AS97" s="5">
        <f t="shared" si="68"/>
        <v>0</v>
      </c>
      <c r="AT97" s="5">
        <f t="shared" si="69"/>
        <v>8.9995459921385953E-4</v>
      </c>
      <c r="AU97" s="5">
        <f t="shared" si="70"/>
        <v>0</v>
      </c>
      <c r="AV97" s="1">
        <f t="shared" si="57"/>
        <v>0.99999999999999989</v>
      </c>
    </row>
    <row r="98" spans="1:48">
      <c r="A98" s="1">
        <v>51.1</v>
      </c>
      <c r="B98" s="1">
        <v>2.4300000000000002</v>
      </c>
      <c r="C98" s="1">
        <v>12.9</v>
      </c>
      <c r="D98" s="1">
        <v>11.5</v>
      </c>
      <c r="E98" s="1">
        <v>7.3</v>
      </c>
      <c r="F98" s="1">
        <v>11.4</v>
      </c>
      <c r="G98" s="1">
        <v>1.47</v>
      </c>
      <c r="H98" s="1">
        <v>0.23</v>
      </c>
      <c r="I98" s="1">
        <v>0.13</v>
      </c>
      <c r="J98" s="1"/>
      <c r="K98" s="1"/>
      <c r="L98" s="1">
        <v>0.01</v>
      </c>
      <c r="M98" s="1"/>
      <c r="N98" s="3">
        <f t="shared" si="72"/>
        <v>98.470000000000013</v>
      </c>
      <c r="O98" s="2">
        <v>1167</v>
      </c>
      <c r="P98" s="2">
        <v>1E-4</v>
      </c>
      <c r="Q98" s="2" t="s">
        <v>24</v>
      </c>
      <c r="S98" s="2" t="s">
        <v>137</v>
      </c>
      <c r="T98" s="5">
        <f t="shared" si="44"/>
        <v>0.85053262316910794</v>
      </c>
      <c r="U98" s="5">
        <f t="shared" si="45"/>
        <v>3.0413016270337923E-2</v>
      </c>
      <c r="V98" s="5">
        <f t="shared" si="46"/>
        <v>0.25304040800313848</v>
      </c>
      <c r="W98" s="5">
        <f t="shared" si="47"/>
        <v>0.16005567153792624</v>
      </c>
      <c r="X98" s="5">
        <f t="shared" si="48"/>
        <v>0.18114143920595535</v>
      </c>
      <c r="Y98" s="5">
        <f t="shared" si="49"/>
        <v>0.20328102710413695</v>
      </c>
      <c r="Z98" s="5">
        <f t="shared" si="50"/>
        <v>4.7434656340755083E-2</v>
      </c>
      <c r="AA98" s="5">
        <f t="shared" si="51"/>
        <v>4.8832271762208066E-3</v>
      </c>
      <c r="AB98" s="5">
        <f t="shared" si="52"/>
        <v>1.8325345362277983E-3</v>
      </c>
      <c r="AC98" s="5">
        <f t="shared" si="53"/>
        <v>0</v>
      </c>
      <c r="AD98" s="5">
        <f t="shared" si="54"/>
        <v>0</v>
      </c>
      <c r="AE98" s="5">
        <f t="shared" si="55"/>
        <v>1.3158760444766102E-4</v>
      </c>
      <c r="AF98" s="5">
        <f t="shared" si="56"/>
        <v>0</v>
      </c>
      <c r="AG98" s="1">
        <f t="shared" si="43"/>
        <v>1.7327461909482542</v>
      </c>
      <c r="AH98" s="1"/>
      <c r="AI98" s="5">
        <f t="shared" si="58"/>
        <v>0.4908581693107919</v>
      </c>
      <c r="AJ98" s="5">
        <f t="shared" si="59"/>
        <v>1.7551916390994484E-2</v>
      </c>
      <c r="AK98" s="5">
        <f t="shared" si="60"/>
        <v>0.14603431785047574</v>
      </c>
      <c r="AL98" s="5">
        <f t="shared" si="61"/>
        <v>9.237109991875668E-2</v>
      </c>
      <c r="AM98" s="5">
        <f t="shared" si="62"/>
        <v>0.10454008795530796</v>
      </c>
      <c r="AN98" s="5">
        <f t="shared" si="63"/>
        <v>0.11731725521375429</v>
      </c>
      <c r="AO98" s="5">
        <f t="shared" si="64"/>
        <v>2.73754209292454E-2</v>
      </c>
      <c r="AP98" s="5">
        <f t="shared" si="65"/>
        <v>2.8182010739544235E-3</v>
      </c>
      <c r="AQ98" s="5">
        <f t="shared" si="66"/>
        <v>1.0575897069061999E-3</v>
      </c>
      <c r="AR98" s="5">
        <f t="shared" si="67"/>
        <v>0</v>
      </c>
      <c r="AS98" s="5">
        <f t="shared" si="68"/>
        <v>0</v>
      </c>
      <c r="AT98" s="5">
        <f t="shared" si="69"/>
        <v>7.5941649812918667E-5</v>
      </c>
      <c r="AU98" s="5">
        <f t="shared" si="70"/>
        <v>0</v>
      </c>
      <c r="AV98" s="1">
        <f t="shared" si="57"/>
        <v>1</v>
      </c>
    </row>
    <row r="99" spans="1:48">
      <c r="A99" s="1">
        <v>51</v>
      </c>
      <c r="B99" s="1">
        <v>1.43</v>
      </c>
      <c r="C99" s="1">
        <v>13.6</v>
      </c>
      <c r="D99" s="1">
        <v>11.2</v>
      </c>
      <c r="E99" s="1">
        <v>7.34</v>
      </c>
      <c r="F99" s="1">
        <v>11.5</v>
      </c>
      <c r="G99" s="1">
        <v>1.48</v>
      </c>
      <c r="H99" s="1">
        <v>0.17</v>
      </c>
      <c r="I99" s="1">
        <v>0.1</v>
      </c>
      <c r="J99" s="1"/>
      <c r="K99" s="1"/>
      <c r="L99" s="1">
        <v>0.05</v>
      </c>
      <c r="M99" s="1"/>
      <c r="N99" s="3">
        <f t="shared" si="72"/>
        <v>97.87</v>
      </c>
      <c r="O99" s="2">
        <v>1166</v>
      </c>
      <c r="P99" s="2">
        <v>1E-4</v>
      </c>
      <c r="Q99" s="2" t="s">
        <v>10</v>
      </c>
      <c r="S99" s="2" t="s">
        <v>138</v>
      </c>
      <c r="T99" s="5">
        <f t="shared" si="44"/>
        <v>0.84886817576564588</v>
      </c>
      <c r="U99" s="5">
        <f t="shared" si="45"/>
        <v>1.7897371714643302E-2</v>
      </c>
      <c r="V99" s="5">
        <f t="shared" si="46"/>
        <v>0.26677128285602197</v>
      </c>
      <c r="W99" s="5">
        <f t="shared" si="47"/>
        <v>0.15588030619345861</v>
      </c>
      <c r="X99" s="5">
        <f t="shared" si="48"/>
        <v>0.18213399503722086</v>
      </c>
      <c r="Y99" s="5">
        <f t="shared" si="49"/>
        <v>0.20506419400855921</v>
      </c>
      <c r="Z99" s="5">
        <f t="shared" si="50"/>
        <v>4.7757341077767024E-2</v>
      </c>
      <c r="AA99" s="5">
        <f t="shared" si="51"/>
        <v>3.6093418259023355E-3</v>
      </c>
      <c r="AB99" s="5">
        <f t="shared" si="52"/>
        <v>1.4096419509444602E-3</v>
      </c>
      <c r="AC99" s="5">
        <f t="shared" si="53"/>
        <v>0</v>
      </c>
      <c r="AD99" s="5">
        <f t="shared" si="54"/>
        <v>0</v>
      </c>
      <c r="AE99" s="5">
        <f t="shared" si="55"/>
        <v>6.5793802223830511E-4</v>
      </c>
      <c r="AF99" s="5">
        <f t="shared" si="56"/>
        <v>0</v>
      </c>
      <c r="AG99" s="1">
        <f t="shared" si="43"/>
        <v>1.7300495884524019</v>
      </c>
      <c r="AH99" s="1"/>
      <c r="AI99" s="5">
        <f t="shared" si="58"/>
        <v>0.49066118187108859</v>
      </c>
      <c r="AJ99" s="5">
        <f t="shared" si="59"/>
        <v>1.0345005041533644E-2</v>
      </c>
      <c r="AK99" s="5">
        <f t="shared" si="60"/>
        <v>0.15419863374821499</v>
      </c>
      <c r="AL99" s="5">
        <f t="shared" si="61"/>
        <v>9.0101640573724676E-2</v>
      </c>
      <c r="AM99" s="5">
        <f t="shared" si="62"/>
        <v>0.10527674828104029</v>
      </c>
      <c r="AN99" s="5">
        <f t="shared" si="63"/>
        <v>0.11853081864086756</v>
      </c>
      <c r="AO99" s="5">
        <f t="shared" si="64"/>
        <v>2.7604608212697456E-2</v>
      </c>
      <c r="AP99" s="5">
        <f t="shared" si="65"/>
        <v>2.0862649544808915E-3</v>
      </c>
      <c r="AQ99" s="5">
        <f t="shared" si="66"/>
        <v>8.147985817016037E-4</v>
      </c>
      <c r="AR99" s="5">
        <f t="shared" si="67"/>
        <v>0</v>
      </c>
      <c r="AS99" s="5">
        <f t="shared" si="68"/>
        <v>0</v>
      </c>
      <c r="AT99" s="5">
        <f t="shared" si="69"/>
        <v>3.8030009465038332E-4</v>
      </c>
      <c r="AU99" s="5">
        <f t="shared" si="70"/>
        <v>0</v>
      </c>
      <c r="AV99" s="1">
        <f t="shared" si="57"/>
        <v>1.0000000000000002</v>
      </c>
    </row>
    <row r="100" spans="1:48">
      <c r="A100" s="1">
        <v>50.6</v>
      </c>
      <c r="B100" s="1">
        <v>1.91</v>
      </c>
      <c r="C100" s="1">
        <v>12.7</v>
      </c>
      <c r="D100" s="1">
        <v>12.5</v>
      </c>
      <c r="E100" s="1">
        <v>6.68</v>
      </c>
      <c r="F100" s="1">
        <v>11</v>
      </c>
      <c r="G100" s="1">
        <v>2.02</v>
      </c>
      <c r="H100" s="1">
        <v>0.21</v>
      </c>
      <c r="I100" s="1">
        <v>0.12</v>
      </c>
      <c r="J100" s="1"/>
      <c r="K100" s="1"/>
      <c r="L100" s="1">
        <v>0.03</v>
      </c>
      <c r="M100" s="1"/>
      <c r="N100" s="3">
        <f t="shared" si="72"/>
        <v>97.769999999999982</v>
      </c>
      <c r="O100" s="2">
        <v>1156</v>
      </c>
      <c r="P100" s="2">
        <v>1E-4</v>
      </c>
      <c r="Q100" s="2" t="s">
        <v>10</v>
      </c>
      <c r="S100" s="2" t="s">
        <v>137</v>
      </c>
      <c r="T100" s="5">
        <f t="shared" si="44"/>
        <v>0.84221038615179766</v>
      </c>
      <c r="U100" s="5">
        <f t="shared" si="45"/>
        <v>2.3904881101376719E-2</v>
      </c>
      <c r="V100" s="5">
        <f t="shared" si="46"/>
        <v>0.24911730090231463</v>
      </c>
      <c r="W100" s="5">
        <f t="shared" si="47"/>
        <v>0.17397355601948505</v>
      </c>
      <c r="X100" s="5">
        <f t="shared" si="48"/>
        <v>0.16575682382133997</v>
      </c>
      <c r="Y100" s="5">
        <f t="shared" si="49"/>
        <v>0.19614835948644793</v>
      </c>
      <c r="Z100" s="5">
        <f t="shared" si="50"/>
        <v>6.5182316876411753E-2</v>
      </c>
      <c r="AA100" s="5">
        <f t="shared" si="51"/>
        <v>4.4585987261146496E-3</v>
      </c>
      <c r="AB100" s="5">
        <f t="shared" si="52"/>
        <v>1.6915703411333521E-3</v>
      </c>
      <c r="AC100" s="5">
        <f t="shared" si="53"/>
        <v>0</v>
      </c>
      <c r="AD100" s="5">
        <f t="shared" si="54"/>
        <v>0</v>
      </c>
      <c r="AE100" s="5">
        <f t="shared" si="55"/>
        <v>3.9476281334298308E-4</v>
      </c>
      <c r="AF100" s="5">
        <f t="shared" si="56"/>
        <v>0</v>
      </c>
      <c r="AG100" s="1">
        <f t="shared" si="43"/>
        <v>1.7228385562397648</v>
      </c>
      <c r="AH100" s="1"/>
      <c r="AI100" s="5">
        <f t="shared" si="58"/>
        <v>0.48885043993326355</v>
      </c>
      <c r="AJ100" s="5">
        <f t="shared" si="59"/>
        <v>1.3875287974487328E-2</v>
      </c>
      <c r="AK100" s="5">
        <f t="shared" si="60"/>
        <v>0.14459700823391913</v>
      </c>
      <c r="AL100" s="5">
        <f t="shared" si="61"/>
        <v>0.10098076537084037</v>
      </c>
      <c r="AM100" s="5">
        <f t="shared" si="62"/>
        <v>9.6211466373911272E-2</v>
      </c>
      <c r="AN100" s="5">
        <f t="shared" si="63"/>
        <v>0.11385185151332906</v>
      </c>
      <c r="AO100" s="5">
        <f t="shared" si="64"/>
        <v>3.7834257098748394E-2</v>
      </c>
      <c r="AP100" s="5">
        <f t="shared" si="65"/>
        <v>2.5879376276822501E-3</v>
      </c>
      <c r="AQ100" s="5">
        <f t="shared" si="66"/>
        <v>9.8185075729053913E-4</v>
      </c>
      <c r="AR100" s="5">
        <f t="shared" si="67"/>
        <v>0</v>
      </c>
      <c r="AS100" s="5">
        <f t="shared" si="68"/>
        <v>0</v>
      </c>
      <c r="AT100" s="5">
        <f t="shared" si="69"/>
        <v>2.2913511652803093E-4</v>
      </c>
      <c r="AU100" s="5">
        <f t="shared" si="70"/>
        <v>0</v>
      </c>
      <c r="AV100" s="1">
        <f t="shared" si="57"/>
        <v>1</v>
      </c>
    </row>
    <row r="101" spans="1:48">
      <c r="A101" s="1">
        <v>50</v>
      </c>
      <c r="B101" s="1">
        <v>1.1299999999999999</v>
      </c>
      <c r="C101" s="1">
        <v>14.7</v>
      </c>
      <c r="D101" s="1">
        <v>9.17</v>
      </c>
      <c r="E101" s="1">
        <v>9.18</v>
      </c>
      <c r="F101" s="1">
        <v>11.8</v>
      </c>
      <c r="G101" s="1">
        <v>2.14</v>
      </c>
      <c r="H101" s="1">
        <v>0.37</v>
      </c>
      <c r="I101" s="1">
        <v>0.17</v>
      </c>
      <c r="J101" s="1"/>
      <c r="K101" s="1"/>
      <c r="L101" s="1">
        <v>0.09</v>
      </c>
      <c r="M101" s="1"/>
      <c r="N101" s="3">
        <f t="shared" si="72"/>
        <v>98.750000000000014</v>
      </c>
      <c r="O101" s="2">
        <v>1214</v>
      </c>
      <c r="P101" s="2">
        <v>1E-4</v>
      </c>
      <c r="Q101" s="2" t="s">
        <v>10</v>
      </c>
      <c r="S101" s="2" t="s">
        <v>137</v>
      </c>
      <c r="T101" s="5">
        <f t="shared" si="44"/>
        <v>0.83222370173102533</v>
      </c>
      <c r="U101" s="5">
        <f t="shared" si="45"/>
        <v>1.4142678347934916E-2</v>
      </c>
      <c r="V101" s="5">
        <f t="shared" si="46"/>
        <v>0.28834837191055318</v>
      </c>
      <c r="W101" s="5">
        <f t="shared" si="47"/>
        <v>0.12762700069589422</v>
      </c>
      <c r="X101" s="5">
        <f t="shared" si="48"/>
        <v>0.22779156327543426</v>
      </c>
      <c r="Y101" s="5">
        <f t="shared" si="49"/>
        <v>0.21041369472182597</v>
      </c>
      <c r="Z101" s="5">
        <f t="shared" si="50"/>
        <v>6.905453372055502E-2</v>
      </c>
      <c r="AA101" s="5">
        <f t="shared" si="51"/>
        <v>7.8556263269639066E-3</v>
      </c>
      <c r="AB101" s="5">
        <f t="shared" si="52"/>
        <v>2.3963913166055823E-3</v>
      </c>
      <c r="AC101" s="5">
        <f t="shared" si="53"/>
        <v>0</v>
      </c>
      <c r="AD101" s="5">
        <f t="shared" si="54"/>
        <v>0</v>
      </c>
      <c r="AE101" s="5">
        <f t="shared" si="55"/>
        <v>1.1842884400289492E-3</v>
      </c>
      <c r="AF101" s="5">
        <f t="shared" si="56"/>
        <v>0</v>
      </c>
      <c r="AG101" s="1">
        <f t="shared" si="43"/>
        <v>1.7810378504868218</v>
      </c>
      <c r="AH101" s="1"/>
      <c r="AI101" s="5">
        <f t="shared" si="58"/>
        <v>0.46726895866000184</v>
      </c>
      <c r="AJ101" s="5">
        <f t="shared" si="59"/>
        <v>7.9406949964983681E-3</v>
      </c>
      <c r="AK101" s="5">
        <f t="shared" si="60"/>
        <v>0.16189907015829966</v>
      </c>
      <c r="AL101" s="5">
        <f t="shared" si="61"/>
        <v>7.1658780671623096E-2</v>
      </c>
      <c r="AM101" s="5">
        <f t="shared" si="62"/>
        <v>0.12789821575839649</v>
      </c>
      <c r="AN101" s="5">
        <f t="shared" si="63"/>
        <v>0.11814105728539813</v>
      </c>
      <c r="AO101" s="5">
        <f t="shared" si="64"/>
        <v>3.877207533892664E-2</v>
      </c>
      <c r="AP101" s="5">
        <f t="shared" si="65"/>
        <v>4.4107015046404999E-3</v>
      </c>
      <c r="AQ101" s="5">
        <f t="shared" si="66"/>
        <v>1.345502744902677E-3</v>
      </c>
      <c r="AR101" s="5">
        <f t="shared" si="67"/>
        <v>0</v>
      </c>
      <c r="AS101" s="5">
        <f t="shared" si="68"/>
        <v>0</v>
      </c>
      <c r="AT101" s="5">
        <f t="shared" si="69"/>
        <v>6.6494288131228678E-4</v>
      </c>
      <c r="AU101" s="5">
        <f t="shared" si="70"/>
        <v>0</v>
      </c>
      <c r="AV101" s="1">
        <f t="shared" si="57"/>
        <v>0.99999999999999978</v>
      </c>
    </row>
    <row r="102" spans="1:48">
      <c r="A102" s="1">
        <v>50.7</v>
      </c>
      <c r="B102" s="1">
        <v>1.27</v>
      </c>
      <c r="C102" s="1">
        <v>15.3</v>
      </c>
      <c r="D102" s="1">
        <v>8.58</v>
      </c>
      <c r="E102" s="1">
        <v>8.61</v>
      </c>
      <c r="F102" s="1">
        <v>12.2</v>
      </c>
      <c r="G102" s="1">
        <v>1.95</v>
      </c>
      <c r="H102" s="1">
        <v>0.4</v>
      </c>
      <c r="I102" s="1">
        <v>0.15</v>
      </c>
      <c r="J102" s="1"/>
      <c r="K102" s="1"/>
      <c r="L102" s="1">
        <v>0.08</v>
      </c>
      <c r="M102" s="1"/>
      <c r="N102" s="3">
        <f t="shared" si="72"/>
        <v>99.240000000000023</v>
      </c>
      <c r="O102" s="2">
        <v>1205</v>
      </c>
      <c r="P102" s="2">
        <v>1E-4</v>
      </c>
      <c r="Q102" s="2" t="s">
        <v>13</v>
      </c>
      <c r="S102" s="2" t="s">
        <v>137</v>
      </c>
      <c r="T102" s="5">
        <f t="shared" si="44"/>
        <v>0.84387483355525972</v>
      </c>
      <c r="U102" s="5">
        <f t="shared" si="45"/>
        <v>1.5894868585732164E-2</v>
      </c>
      <c r="V102" s="5">
        <f t="shared" si="46"/>
        <v>0.30011769321302473</v>
      </c>
      <c r="W102" s="5">
        <f t="shared" si="47"/>
        <v>0.11941544885177455</v>
      </c>
      <c r="X102" s="5">
        <f t="shared" si="48"/>
        <v>0.21364764267990075</v>
      </c>
      <c r="Y102" s="5">
        <f t="shared" si="49"/>
        <v>0.21754636233951496</v>
      </c>
      <c r="Z102" s="5">
        <f t="shared" si="50"/>
        <v>6.2923523717328178E-2</v>
      </c>
      <c r="AA102" s="5">
        <f t="shared" si="51"/>
        <v>8.4925690021231421E-3</v>
      </c>
      <c r="AB102" s="5">
        <f t="shared" si="52"/>
        <v>2.11446292641669E-3</v>
      </c>
      <c r="AC102" s="5">
        <f t="shared" si="53"/>
        <v>0</v>
      </c>
      <c r="AD102" s="5">
        <f t="shared" si="54"/>
        <v>0</v>
      </c>
      <c r="AE102" s="5">
        <f t="shared" si="55"/>
        <v>1.0527008355812881E-3</v>
      </c>
      <c r="AF102" s="5">
        <f t="shared" si="56"/>
        <v>0</v>
      </c>
      <c r="AG102" s="1">
        <f t="shared" si="43"/>
        <v>1.7850801057066559</v>
      </c>
      <c r="AH102" s="1"/>
      <c r="AI102" s="5">
        <f t="shared" si="58"/>
        <v>0.47273779527176835</v>
      </c>
      <c r="AJ102" s="5">
        <f t="shared" si="59"/>
        <v>8.9042886842548141E-3</v>
      </c>
      <c r="AK102" s="5">
        <f t="shared" si="60"/>
        <v>0.1681256164659444</v>
      </c>
      <c r="AL102" s="5">
        <f t="shared" si="61"/>
        <v>6.6896409001489493E-2</v>
      </c>
      <c r="AM102" s="5">
        <f t="shared" si="62"/>
        <v>0.11968518499360258</v>
      </c>
      <c r="AN102" s="5">
        <f t="shared" si="63"/>
        <v>0.12186924365133482</v>
      </c>
      <c r="AO102" s="5">
        <f t="shared" si="64"/>
        <v>3.5249691885630409E-2</v>
      </c>
      <c r="AP102" s="5">
        <f t="shared" si="65"/>
        <v>4.7575282335921877E-3</v>
      </c>
      <c r="AQ102" s="5">
        <f t="shared" si="66"/>
        <v>1.1845199101469131E-3</v>
      </c>
      <c r="AR102" s="5">
        <f t="shared" si="67"/>
        <v>0</v>
      </c>
      <c r="AS102" s="5">
        <f t="shared" si="68"/>
        <v>0</v>
      </c>
      <c r="AT102" s="5">
        <f t="shared" si="69"/>
        <v>5.8972190223617875E-4</v>
      </c>
      <c r="AU102" s="5">
        <f t="shared" si="70"/>
        <v>0</v>
      </c>
      <c r="AV102" s="1">
        <f t="shared" si="57"/>
        <v>1.0000000000000002</v>
      </c>
    </row>
    <row r="103" spans="1:48">
      <c r="A103" s="1">
        <v>51.4</v>
      </c>
      <c r="B103" s="1">
        <v>1.1200000000000001</v>
      </c>
      <c r="C103" s="1">
        <v>15.4</v>
      </c>
      <c r="D103" s="1">
        <v>8.6199999999999992</v>
      </c>
      <c r="E103" s="1">
        <v>8.5500000000000007</v>
      </c>
      <c r="F103" s="1">
        <v>11.5</v>
      </c>
      <c r="G103" s="1">
        <v>2.13</v>
      </c>
      <c r="H103" s="1">
        <v>0.41</v>
      </c>
      <c r="I103" s="1">
        <v>0.17</v>
      </c>
      <c r="J103" s="1"/>
      <c r="K103" s="1"/>
      <c r="L103" s="1">
        <v>0.12</v>
      </c>
      <c r="M103" s="1"/>
      <c r="N103" s="3">
        <f t="shared" si="72"/>
        <v>99.42</v>
      </c>
      <c r="O103" s="2">
        <v>1201</v>
      </c>
      <c r="P103" s="2">
        <v>1E-4</v>
      </c>
      <c r="Q103" s="2" t="s">
        <v>13</v>
      </c>
      <c r="S103" s="2" t="s">
        <v>137</v>
      </c>
      <c r="T103" s="5">
        <f t="shared" ref="T103:T134" si="73">A103/60.08</f>
        <v>0.85552596537949399</v>
      </c>
      <c r="U103" s="5">
        <f t="shared" ref="U103:U134" si="74">B103/79.9</f>
        <v>1.4017521902377972E-2</v>
      </c>
      <c r="V103" s="5">
        <f t="shared" ref="V103:V134" si="75">C103/50.98</f>
        <v>0.30207924676343667</v>
      </c>
      <c r="W103" s="5">
        <f t="shared" ref="W103:W134" si="76">D103/71.85</f>
        <v>0.11997216423103688</v>
      </c>
      <c r="X103" s="5">
        <f t="shared" ref="X103:X134" si="77">E103/40.3</f>
        <v>0.21215880893300251</v>
      </c>
      <c r="Y103" s="5">
        <f t="shared" ref="Y103:Y134" si="78">F103/56.08</f>
        <v>0.20506419400855921</v>
      </c>
      <c r="Z103" s="5">
        <f t="shared" ref="Z103:Z134" si="79">G103/30.99</f>
        <v>6.8731848983543078E-2</v>
      </c>
      <c r="AA103" s="5">
        <f t="shared" ref="AA103:AA134" si="80">H103/47.1</f>
        <v>8.7048832271762206E-3</v>
      </c>
      <c r="AB103" s="5">
        <f t="shared" ref="AB103:AB134" si="81">I103/70.94</f>
        <v>2.3963913166055823E-3</v>
      </c>
      <c r="AC103" s="5">
        <f t="shared" ref="AC103:AC134" si="82">J103/70.9725</f>
        <v>0</v>
      </c>
      <c r="AD103" s="5">
        <f t="shared" ref="AD103:AD134" si="83">K103/74.71</f>
        <v>0</v>
      </c>
      <c r="AE103" s="5">
        <f t="shared" ref="AE103:AE134" si="84">L103/75.995</f>
        <v>1.5790512533719323E-3</v>
      </c>
      <c r="AF103" s="5">
        <f t="shared" ref="AF103:AF134" si="85">M103/74.93</f>
        <v>0</v>
      </c>
      <c r="AG103" s="1">
        <f t="shared" si="43"/>
        <v>1.7902300759986043</v>
      </c>
      <c r="AH103" s="1"/>
      <c r="AI103" s="5">
        <f t="shared" si="58"/>
        <v>0.47788604205092183</v>
      </c>
      <c r="AJ103" s="5">
        <f t="shared" si="59"/>
        <v>7.8300113992660347E-3</v>
      </c>
      <c r="AK103" s="5">
        <f t="shared" si="60"/>
        <v>0.16873766719338268</v>
      </c>
      <c r="AL103" s="5">
        <f t="shared" si="61"/>
        <v>6.7014941732623651E-2</v>
      </c>
      <c r="AM103" s="5">
        <f t="shared" si="62"/>
        <v>0.11850924178818674</v>
      </c>
      <c r="AN103" s="5">
        <f t="shared" si="63"/>
        <v>0.11454627913910607</v>
      </c>
      <c r="AO103" s="5">
        <f t="shared" si="64"/>
        <v>3.8392746220177271E-2</v>
      </c>
      <c r="AP103" s="5">
        <f t="shared" si="65"/>
        <v>4.8624382663890664E-3</v>
      </c>
      <c r="AQ103" s="5">
        <f t="shared" si="66"/>
        <v>1.3385940437118714E-3</v>
      </c>
      <c r="AR103" s="5">
        <f t="shared" si="67"/>
        <v>0</v>
      </c>
      <c r="AS103" s="5">
        <f t="shared" si="68"/>
        <v>0</v>
      </c>
      <c r="AT103" s="5">
        <f t="shared" si="69"/>
        <v>8.8203816623465292E-4</v>
      </c>
      <c r="AU103" s="5">
        <f t="shared" si="70"/>
        <v>0</v>
      </c>
      <c r="AV103" s="1">
        <f t="shared" si="57"/>
        <v>1</v>
      </c>
    </row>
    <row r="104" spans="1:48">
      <c r="A104" s="1">
        <v>52.1</v>
      </c>
      <c r="B104" s="1">
        <v>1.36</v>
      </c>
      <c r="C104" s="1">
        <v>14.3</v>
      </c>
      <c r="D104" s="1">
        <v>9.4600000000000009</v>
      </c>
      <c r="E104" s="1">
        <v>7.8</v>
      </c>
      <c r="F104" s="1">
        <v>11.5</v>
      </c>
      <c r="G104" s="1">
        <v>1.76</v>
      </c>
      <c r="H104" s="1">
        <v>0.41</v>
      </c>
      <c r="I104" s="1">
        <v>0.18</v>
      </c>
      <c r="J104" s="1"/>
      <c r="K104" s="1"/>
      <c r="L104" s="1">
        <v>0.12</v>
      </c>
      <c r="M104" s="1"/>
      <c r="N104" s="3">
        <f t="shared" si="72"/>
        <v>98.990000000000009</v>
      </c>
      <c r="O104" s="2">
        <v>1181</v>
      </c>
      <c r="P104" s="2">
        <v>1E-4</v>
      </c>
      <c r="Q104" s="2" t="s">
        <v>24</v>
      </c>
      <c r="S104" s="2" t="s">
        <v>138</v>
      </c>
      <c r="T104" s="5">
        <f t="shared" si="73"/>
        <v>0.86717709720372838</v>
      </c>
      <c r="U104" s="5">
        <f t="shared" si="74"/>
        <v>1.7021276595744681E-2</v>
      </c>
      <c r="V104" s="5">
        <f t="shared" si="75"/>
        <v>0.28050215770890546</v>
      </c>
      <c r="W104" s="5">
        <f t="shared" si="76"/>
        <v>0.13166318719554629</v>
      </c>
      <c r="X104" s="5">
        <f t="shared" si="77"/>
        <v>0.19354838709677422</v>
      </c>
      <c r="Y104" s="5">
        <f t="shared" si="78"/>
        <v>0.20506419400855921</v>
      </c>
      <c r="Z104" s="5">
        <f t="shared" si="79"/>
        <v>5.6792513714101329E-2</v>
      </c>
      <c r="AA104" s="5">
        <f t="shared" si="80"/>
        <v>8.7048832271762206E-3</v>
      </c>
      <c r="AB104" s="5">
        <f t="shared" si="81"/>
        <v>2.5373555117000281E-3</v>
      </c>
      <c r="AC104" s="5">
        <f t="shared" si="82"/>
        <v>0</v>
      </c>
      <c r="AD104" s="5">
        <f t="shared" si="83"/>
        <v>0</v>
      </c>
      <c r="AE104" s="5">
        <f t="shared" si="84"/>
        <v>1.5790512533719323E-3</v>
      </c>
      <c r="AF104" s="5">
        <f t="shared" si="85"/>
        <v>0</v>
      </c>
      <c r="AG104" s="1">
        <f t="shared" si="43"/>
        <v>1.764590103515608</v>
      </c>
      <c r="AH104" s="1"/>
      <c r="AI104" s="5">
        <f t="shared" si="58"/>
        <v>0.49143259699578051</v>
      </c>
      <c r="AJ104" s="5">
        <f t="shared" si="59"/>
        <v>9.6460229272696506E-3</v>
      </c>
      <c r="AK104" s="5">
        <f t="shared" si="60"/>
        <v>0.15896165185901168</v>
      </c>
      <c r="AL104" s="5">
        <f t="shared" si="61"/>
        <v>7.4614034688981076E-2</v>
      </c>
      <c r="AM104" s="5">
        <f t="shared" si="62"/>
        <v>0.1096846155439533</v>
      </c>
      <c r="AN104" s="5">
        <f t="shared" si="63"/>
        <v>0.11621066762190724</v>
      </c>
      <c r="AO104" s="5">
        <f t="shared" si="64"/>
        <v>3.2184536001280475E-2</v>
      </c>
      <c r="AP104" s="5">
        <f t="shared" si="65"/>
        <v>4.9330908123271277E-3</v>
      </c>
      <c r="AQ104" s="5">
        <f t="shared" si="66"/>
        <v>1.4379291296289336E-3</v>
      </c>
      <c r="AR104" s="5">
        <f t="shared" si="67"/>
        <v>0</v>
      </c>
      <c r="AS104" s="5">
        <f t="shared" si="68"/>
        <v>0</v>
      </c>
      <c r="AT104" s="5">
        <f t="shared" si="69"/>
        <v>8.9485441985987283E-4</v>
      </c>
      <c r="AU104" s="5">
        <f t="shared" si="70"/>
        <v>0</v>
      </c>
      <c r="AV104" s="1">
        <f t="shared" si="57"/>
        <v>0.99999999999999989</v>
      </c>
    </row>
    <row r="105" spans="1:48">
      <c r="A105" s="1">
        <v>51</v>
      </c>
      <c r="B105" s="1">
        <v>1.8</v>
      </c>
      <c r="C105" s="1">
        <v>14</v>
      </c>
      <c r="D105" s="1">
        <v>10.4</v>
      </c>
      <c r="E105" s="1">
        <v>7.01</v>
      </c>
      <c r="F105" s="1">
        <v>11.4</v>
      </c>
      <c r="G105" s="1">
        <v>2.11</v>
      </c>
      <c r="H105" s="1">
        <v>0.48</v>
      </c>
      <c r="I105" s="1">
        <v>0.19</v>
      </c>
      <c r="J105" s="1"/>
      <c r="K105" s="1"/>
      <c r="L105" s="1">
        <v>0.03</v>
      </c>
      <c r="M105" s="1"/>
      <c r="N105" s="3">
        <f t="shared" si="72"/>
        <v>98.420000000000016</v>
      </c>
      <c r="O105" s="2">
        <v>1176</v>
      </c>
      <c r="P105" s="2">
        <v>1E-4</v>
      </c>
      <c r="Q105" s="2" t="s">
        <v>24</v>
      </c>
      <c r="S105" s="2" t="s">
        <v>137</v>
      </c>
      <c r="T105" s="5">
        <f t="shared" si="73"/>
        <v>0.84886817576564588</v>
      </c>
      <c r="U105" s="5">
        <f t="shared" si="74"/>
        <v>2.2528160200250311E-2</v>
      </c>
      <c r="V105" s="5">
        <f t="shared" si="75"/>
        <v>0.27461749705766969</v>
      </c>
      <c r="W105" s="5">
        <f t="shared" si="76"/>
        <v>0.14474599860821158</v>
      </c>
      <c r="X105" s="5">
        <f t="shared" si="77"/>
        <v>0.17394540942928041</v>
      </c>
      <c r="Y105" s="5">
        <f t="shared" si="78"/>
        <v>0.20328102710413695</v>
      </c>
      <c r="Z105" s="5">
        <f t="shared" si="79"/>
        <v>6.8086479509519196E-2</v>
      </c>
      <c r="AA105" s="5">
        <f t="shared" si="80"/>
        <v>1.019108280254777E-2</v>
      </c>
      <c r="AB105" s="5">
        <f t="shared" si="81"/>
        <v>2.6783197067944743E-3</v>
      </c>
      <c r="AC105" s="5">
        <f t="shared" si="82"/>
        <v>0</v>
      </c>
      <c r="AD105" s="5">
        <f t="shared" si="83"/>
        <v>0</v>
      </c>
      <c r="AE105" s="5">
        <f t="shared" si="84"/>
        <v>3.9476281334298308E-4</v>
      </c>
      <c r="AF105" s="5">
        <f t="shared" si="85"/>
        <v>0</v>
      </c>
      <c r="AG105" s="1">
        <f t="shared" si="43"/>
        <v>1.7493369129973995</v>
      </c>
      <c r="AH105" s="1"/>
      <c r="AI105" s="5">
        <f t="shared" si="58"/>
        <v>0.48525139409032053</v>
      </c>
      <c r="AJ105" s="5">
        <f t="shared" si="59"/>
        <v>1.2878114005866062E-2</v>
      </c>
      <c r="AK105" s="5">
        <f t="shared" si="60"/>
        <v>0.15698376625868291</v>
      </c>
      <c r="AL105" s="5">
        <f t="shared" si="61"/>
        <v>8.2743351227978545E-2</v>
      </c>
      <c r="AM105" s="5">
        <f t="shared" si="62"/>
        <v>9.9435053440468393E-2</v>
      </c>
      <c r="AN105" s="5">
        <f t="shared" si="63"/>
        <v>0.11620461764327907</v>
      </c>
      <c r="AO105" s="5">
        <f t="shared" si="64"/>
        <v>3.8921307269996659E-2</v>
      </c>
      <c r="AP105" s="5">
        <f t="shared" si="65"/>
        <v>5.8256832785205858E-3</v>
      </c>
      <c r="AQ105" s="5">
        <f t="shared" si="66"/>
        <v>1.5310485286709639E-3</v>
      </c>
      <c r="AR105" s="5">
        <f t="shared" si="67"/>
        <v>0</v>
      </c>
      <c r="AS105" s="5">
        <f t="shared" si="68"/>
        <v>0</v>
      </c>
      <c r="AT105" s="5">
        <f t="shared" si="69"/>
        <v>2.2566425621613228E-4</v>
      </c>
      <c r="AU105" s="5">
        <f t="shared" si="70"/>
        <v>0</v>
      </c>
      <c r="AV105" s="1">
        <f t="shared" si="57"/>
        <v>0.99999999999999989</v>
      </c>
    </row>
    <row r="106" spans="1:48">
      <c r="A106" s="1">
        <v>50.9</v>
      </c>
      <c r="B106" s="1">
        <v>2.35</v>
      </c>
      <c r="C106" s="1">
        <v>12.8</v>
      </c>
      <c r="D106" s="1">
        <v>13.1</v>
      </c>
      <c r="E106" s="1">
        <v>6.23</v>
      </c>
      <c r="F106" s="1">
        <v>10.4</v>
      </c>
      <c r="G106" s="1">
        <v>1.8</v>
      </c>
      <c r="H106" s="1">
        <v>0.52</v>
      </c>
      <c r="I106" s="1">
        <v>0.19</v>
      </c>
      <c r="J106" s="1"/>
      <c r="K106" s="1"/>
      <c r="L106" s="1">
        <v>0.09</v>
      </c>
      <c r="M106" s="1"/>
      <c r="N106" s="3">
        <f t="shared" si="72"/>
        <v>98.38</v>
      </c>
      <c r="O106" s="2">
        <v>1137</v>
      </c>
      <c r="P106" s="2">
        <v>1E-4</v>
      </c>
      <c r="Q106" s="2" t="s">
        <v>10</v>
      </c>
      <c r="S106" s="2" t="s">
        <v>137</v>
      </c>
      <c r="T106" s="5">
        <f t="shared" si="73"/>
        <v>0.84720372836218372</v>
      </c>
      <c r="U106" s="5">
        <f t="shared" si="74"/>
        <v>2.9411764705882353E-2</v>
      </c>
      <c r="V106" s="5">
        <f t="shared" si="75"/>
        <v>0.2510788544527266</v>
      </c>
      <c r="W106" s="5">
        <f t="shared" si="76"/>
        <v>0.18232428670842032</v>
      </c>
      <c r="X106" s="5">
        <f t="shared" si="77"/>
        <v>0.154590570719603</v>
      </c>
      <c r="Y106" s="5">
        <f t="shared" si="78"/>
        <v>0.18544935805991442</v>
      </c>
      <c r="Z106" s="5">
        <f t="shared" si="79"/>
        <v>5.8083252662149087E-2</v>
      </c>
      <c r="AA106" s="5">
        <f t="shared" si="80"/>
        <v>1.1040339702760084E-2</v>
      </c>
      <c r="AB106" s="5">
        <f t="shared" si="81"/>
        <v>2.6783197067944743E-3</v>
      </c>
      <c r="AC106" s="5">
        <f t="shared" si="82"/>
        <v>0</v>
      </c>
      <c r="AD106" s="5">
        <f t="shared" si="83"/>
        <v>0</v>
      </c>
      <c r="AE106" s="5">
        <f t="shared" si="84"/>
        <v>1.1842884400289492E-3</v>
      </c>
      <c r="AF106" s="5">
        <f t="shared" si="85"/>
        <v>0</v>
      </c>
      <c r="AG106" s="1">
        <f t="shared" si="43"/>
        <v>1.7230447635204629</v>
      </c>
      <c r="AH106" s="1"/>
      <c r="AI106" s="5">
        <f t="shared" si="58"/>
        <v>0.49168991212463198</v>
      </c>
      <c r="AJ106" s="5">
        <f t="shared" si="59"/>
        <v>1.706964631945446E-2</v>
      </c>
      <c r="AK106" s="5">
        <f t="shared" si="60"/>
        <v>0.14571812628926212</v>
      </c>
      <c r="AL106" s="5">
        <f t="shared" si="61"/>
        <v>0.10581517704502461</v>
      </c>
      <c r="AM106" s="5">
        <f t="shared" si="62"/>
        <v>8.9719416461212023E-2</v>
      </c>
      <c r="AN106" s="5">
        <f t="shared" si="63"/>
        <v>0.10762886837658876</v>
      </c>
      <c r="AO106" s="5">
        <f t="shared" si="64"/>
        <v>3.370965972089749E-2</v>
      </c>
      <c r="AP106" s="5">
        <f t="shared" si="65"/>
        <v>6.4074595950733516E-3</v>
      </c>
      <c r="AQ106" s="5">
        <f t="shared" si="66"/>
        <v>1.5544109842638263E-3</v>
      </c>
      <c r="AR106" s="5">
        <f t="shared" si="67"/>
        <v>0</v>
      </c>
      <c r="AS106" s="5">
        <f t="shared" si="68"/>
        <v>0</v>
      </c>
      <c r="AT106" s="5">
        <f t="shared" si="69"/>
        <v>6.8732308359142902E-4</v>
      </c>
      <c r="AU106" s="5">
        <f t="shared" si="70"/>
        <v>0</v>
      </c>
      <c r="AV106" s="1">
        <f t="shared" si="57"/>
        <v>1.0000000000000002</v>
      </c>
    </row>
    <row r="107" spans="1:48">
      <c r="A107" s="1">
        <v>51.9</v>
      </c>
      <c r="B107" s="1">
        <v>1.5</v>
      </c>
      <c r="C107" s="1">
        <v>14.7</v>
      </c>
      <c r="D107" s="1">
        <v>9.52</v>
      </c>
      <c r="E107" s="1">
        <v>7.68</v>
      </c>
      <c r="F107" s="1">
        <v>11</v>
      </c>
      <c r="G107" s="1">
        <v>2.04</v>
      </c>
      <c r="H107" s="1">
        <v>0.23</v>
      </c>
      <c r="I107" s="1">
        <v>0.2</v>
      </c>
      <c r="J107" s="1"/>
      <c r="K107" s="1"/>
      <c r="L107" s="1">
        <v>0.1</v>
      </c>
      <c r="M107" s="1"/>
      <c r="N107" s="3">
        <f t="shared" si="72"/>
        <v>98.86999999999999</v>
      </c>
      <c r="O107" s="2">
        <v>1181</v>
      </c>
      <c r="P107" s="2">
        <v>1E-4</v>
      </c>
      <c r="Q107" s="2" t="s">
        <v>7</v>
      </c>
      <c r="S107" s="2" t="s">
        <v>138</v>
      </c>
      <c r="T107" s="5">
        <f t="shared" si="73"/>
        <v>0.86384820239680427</v>
      </c>
      <c r="U107" s="5">
        <f t="shared" si="74"/>
        <v>1.8773466833541926E-2</v>
      </c>
      <c r="V107" s="5">
        <f t="shared" si="75"/>
        <v>0.28834837191055318</v>
      </c>
      <c r="W107" s="5">
        <f t="shared" si="76"/>
        <v>0.13249826026443981</v>
      </c>
      <c r="X107" s="5">
        <f t="shared" si="77"/>
        <v>0.19057071960297767</v>
      </c>
      <c r="Y107" s="5">
        <f t="shared" si="78"/>
        <v>0.19614835948644793</v>
      </c>
      <c r="Z107" s="5">
        <f t="shared" si="79"/>
        <v>6.5827686350435635E-2</v>
      </c>
      <c r="AA107" s="5">
        <f t="shared" si="80"/>
        <v>4.8832271762208066E-3</v>
      </c>
      <c r="AB107" s="5">
        <f t="shared" si="81"/>
        <v>2.8192839018889204E-3</v>
      </c>
      <c r="AC107" s="5">
        <f t="shared" si="82"/>
        <v>0</v>
      </c>
      <c r="AD107" s="5">
        <f t="shared" si="83"/>
        <v>0</v>
      </c>
      <c r="AE107" s="5">
        <f t="shared" si="84"/>
        <v>1.3158760444766102E-3</v>
      </c>
      <c r="AF107" s="5">
        <f t="shared" si="85"/>
        <v>0</v>
      </c>
      <c r="AG107" s="1">
        <f t="shared" si="43"/>
        <v>1.765033453967787</v>
      </c>
      <c r="AH107" s="1"/>
      <c r="AI107" s="5">
        <f t="shared" si="58"/>
        <v>0.48942313272016319</v>
      </c>
      <c r="AJ107" s="5">
        <f t="shared" si="59"/>
        <v>1.0636323516327274E-2</v>
      </c>
      <c r="AK107" s="5">
        <f t="shared" si="60"/>
        <v>0.16336708591123153</v>
      </c>
      <c r="AL107" s="5">
        <f t="shared" si="61"/>
        <v>7.5068412990464475E-2</v>
      </c>
      <c r="AM107" s="5">
        <f t="shared" si="62"/>
        <v>0.1079700326215209</v>
      </c>
      <c r="AN107" s="5">
        <f t="shared" si="63"/>
        <v>0.1111301086364722</v>
      </c>
      <c r="AO107" s="5">
        <f t="shared" si="64"/>
        <v>3.7295432674352605E-2</v>
      </c>
      <c r="AP107" s="5">
        <f t="shared" si="65"/>
        <v>2.7666485103969756E-3</v>
      </c>
      <c r="AQ107" s="5">
        <f t="shared" si="66"/>
        <v>1.5972977144150912E-3</v>
      </c>
      <c r="AR107" s="5">
        <f t="shared" si="67"/>
        <v>0</v>
      </c>
      <c r="AS107" s="5">
        <f t="shared" si="68"/>
        <v>0</v>
      </c>
      <c r="AT107" s="5">
        <f t="shared" si="69"/>
        <v>7.4552470465561263E-4</v>
      </c>
      <c r="AU107" s="5">
        <f t="shared" si="70"/>
        <v>0</v>
      </c>
      <c r="AV107" s="1">
        <f t="shared" si="57"/>
        <v>1</v>
      </c>
    </row>
    <row r="108" spans="1:48">
      <c r="A108" s="1">
        <v>50.6</v>
      </c>
      <c r="B108" s="1">
        <v>1.74</v>
      </c>
      <c r="C108" s="1">
        <v>13.7</v>
      </c>
      <c r="D108" s="1">
        <v>11.6</v>
      </c>
      <c r="E108" s="1">
        <v>7.05</v>
      </c>
      <c r="F108" s="1">
        <v>11.3</v>
      </c>
      <c r="G108" s="1">
        <v>2.06</v>
      </c>
      <c r="H108" s="1">
        <v>0.23</v>
      </c>
      <c r="I108" s="1">
        <v>0.17</v>
      </c>
      <c r="J108" s="1"/>
      <c r="K108" s="1"/>
      <c r="L108" s="1">
        <v>0.06</v>
      </c>
      <c r="M108" s="1"/>
      <c r="N108" s="3">
        <f t="shared" si="72"/>
        <v>98.51</v>
      </c>
      <c r="O108" s="2">
        <v>1176</v>
      </c>
      <c r="P108" s="2">
        <v>1E-4</v>
      </c>
      <c r="Q108" s="2" t="s">
        <v>7</v>
      </c>
      <c r="S108" s="2" t="s">
        <v>137</v>
      </c>
      <c r="T108" s="5">
        <f t="shared" si="73"/>
        <v>0.84221038615179766</v>
      </c>
      <c r="U108" s="5">
        <f t="shared" si="74"/>
        <v>2.1777221526908634E-2</v>
      </c>
      <c r="V108" s="5">
        <f t="shared" si="75"/>
        <v>0.26873283640643392</v>
      </c>
      <c r="W108" s="5">
        <f t="shared" si="76"/>
        <v>0.16144745998608212</v>
      </c>
      <c r="X108" s="5">
        <f t="shared" si="77"/>
        <v>0.17493796526054592</v>
      </c>
      <c r="Y108" s="5">
        <f t="shared" si="78"/>
        <v>0.20149786019971472</v>
      </c>
      <c r="Z108" s="5">
        <f t="shared" si="79"/>
        <v>6.6473055824459504E-2</v>
      </c>
      <c r="AA108" s="5">
        <f t="shared" si="80"/>
        <v>4.8832271762208066E-3</v>
      </c>
      <c r="AB108" s="5">
        <f t="shared" si="81"/>
        <v>2.3963913166055823E-3</v>
      </c>
      <c r="AC108" s="5">
        <f t="shared" si="82"/>
        <v>0</v>
      </c>
      <c r="AD108" s="5">
        <f t="shared" si="83"/>
        <v>0</v>
      </c>
      <c r="AE108" s="5">
        <f t="shared" si="84"/>
        <v>7.8952562668596616E-4</v>
      </c>
      <c r="AF108" s="5">
        <f t="shared" si="85"/>
        <v>0</v>
      </c>
      <c r="AG108" s="1">
        <f t="shared" si="43"/>
        <v>1.7451459294754545</v>
      </c>
      <c r="AH108" s="1"/>
      <c r="AI108" s="5">
        <f t="shared" si="58"/>
        <v>0.48260169646955781</v>
      </c>
      <c r="AJ108" s="5">
        <f t="shared" si="59"/>
        <v>1.2478739547846465E-2</v>
      </c>
      <c r="AK108" s="5">
        <f t="shared" si="60"/>
        <v>0.15398874779899238</v>
      </c>
      <c r="AL108" s="5">
        <f t="shared" si="61"/>
        <v>9.2512297830937854E-2</v>
      </c>
      <c r="AM108" s="5">
        <f t="shared" si="62"/>
        <v>0.10024259994872046</v>
      </c>
      <c r="AN108" s="5">
        <f t="shared" si="63"/>
        <v>0.11546189736710427</v>
      </c>
      <c r="AO108" s="5">
        <f t="shared" si="64"/>
        <v>3.8090256351478627E-2</v>
      </c>
      <c r="AP108" s="5">
        <f t="shared" si="65"/>
        <v>2.798176985513514E-3</v>
      </c>
      <c r="AQ108" s="5">
        <f t="shared" si="66"/>
        <v>1.3731753179666041E-3</v>
      </c>
      <c r="AR108" s="5">
        <f t="shared" si="67"/>
        <v>0</v>
      </c>
      <c r="AS108" s="5">
        <f t="shared" si="68"/>
        <v>0</v>
      </c>
      <c r="AT108" s="5">
        <f t="shared" si="69"/>
        <v>4.524123818821713E-4</v>
      </c>
      <c r="AU108" s="5">
        <f t="shared" si="70"/>
        <v>0</v>
      </c>
      <c r="AV108" s="1">
        <f t="shared" si="57"/>
        <v>1.0000000000000002</v>
      </c>
    </row>
    <row r="109" spans="1:48">
      <c r="A109" s="1">
        <v>51.6</v>
      </c>
      <c r="B109" s="1">
        <v>1.74</v>
      </c>
      <c r="C109" s="1">
        <v>14.1</v>
      </c>
      <c r="D109" s="1">
        <v>10</v>
      </c>
      <c r="E109" s="1">
        <v>7.39</v>
      </c>
      <c r="F109" s="1">
        <v>11.4</v>
      </c>
      <c r="G109" s="1">
        <v>2.0099999999999998</v>
      </c>
      <c r="H109" s="1">
        <v>0.21</v>
      </c>
      <c r="I109" s="1">
        <v>0.17</v>
      </c>
      <c r="J109" s="1"/>
      <c r="K109" s="1"/>
      <c r="L109" s="1">
        <v>0.04</v>
      </c>
      <c r="M109" s="1"/>
      <c r="N109" s="3">
        <f t="shared" si="72"/>
        <v>98.660000000000011</v>
      </c>
      <c r="O109" s="2">
        <v>1174</v>
      </c>
      <c r="P109" s="2">
        <v>1E-4</v>
      </c>
      <c r="Q109" s="2" t="s">
        <v>7</v>
      </c>
      <c r="S109" s="2" t="s">
        <v>138</v>
      </c>
      <c r="T109" s="5">
        <f t="shared" si="73"/>
        <v>0.85885486018641821</v>
      </c>
      <c r="U109" s="5">
        <f t="shared" si="74"/>
        <v>2.1777221526908634E-2</v>
      </c>
      <c r="V109" s="5">
        <f t="shared" si="75"/>
        <v>0.27657905060808163</v>
      </c>
      <c r="W109" s="5">
        <f t="shared" si="76"/>
        <v>0.13917884481558804</v>
      </c>
      <c r="X109" s="5">
        <f t="shared" si="77"/>
        <v>0.18337468982630273</v>
      </c>
      <c r="Y109" s="5">
        <f t="shared" si="78"/>
        <v>0.20328102710413695</v>
      </c>
      <c r="Z109" s="5">
        <f t="shared" si="79"/>
        <v>6.4859632139399798E-2</v>
      </c>
      <c r="AA109" s="5">
        <f t="shared" si="80"/>
        <v>4.4585987261146496E-3</v>
      </c>
      <c r="AB109" s="5">
        <f t="shared" si="81"/>
        <v>2.3963913166055823E-3</v>
      </c>
      <c r="AC109" s="5">
        <f t="shared" si="82"/>
        <v>0</v>
      </c>
      <c r="AD109" s="5">
        <f t="shared" si="83"/>
        <v>0</v>
      </c>
      <c r="AE109" s="5">
        <f t="shared" si="84"/>
        <v>5.2635041779064407E-4</v>
      </c>
      <c r="AF109" s="5">
        <f t="shared" si="85"/>
        <v>0</v>
      </c>
      <c r="AG109" s="1">
        <f t="shared" si="43"/>
        <v>1.7552866666673468</v>
      </c>
      <c r="AH109" s="1"/>
      <c r="AI109" s="5">
        <f t="shared" si="58"/>
        <v>0.48929606570593526</v>
      </c>
      <c r="AJ109" s="5">
        <f t="shared" si="59"/>
        <v>1.24066466979184E-2</v>
      </c>
      <c r="AK109" s="5">
        <f t="shared" si="60"/>
        <v>0.15756916283834424</v>
      </c>
      <c r="AL109" s="5">
        <f t="shared" si="61"/>
        <v>7.9291233425613727E-2</v>
      </c>
      <c r="AM109" s="5">
        <f t="shared" si="62"/>
        <v>0.10446993833461106</v>
      </c>
      <c r="AN109" s="5">
        <f t="shared" si="63"/>
        <v>0.11581072822144428</v>
      </c>
      <c r="AO109" s="5">
        <f t="shared" si="64"/>
        <v>3.6951019665947063E-2</v>
      </c>
      <c r="AP109" s="5">
        <f t="shared" si="65"/>
        <v>2.5400971879880525E-3</v>
      </c>
      <c r="AQ109" s="5">
        <f t="shared" si="66"/>
        <v>1.3652421351524654E-3</v>
      </c>
      <c r="AR109" s="5">
        <f t="shared" si="67"/>
        <v>0</v>
      </c>
      <c r="AS109" s="5">
        <f t="shared" si="68"/>
        <v>0</v>
      </c>
      <c r="AT109" s="5">
        <f t="shared" si="69"/>
        <v>2.998657870454817E-4</v>
      </c>
      <c r="AU109" s="5">
        <f t="shared" si="70"/>
        <v>0</v>
      </c>
      <c r="AV109" s="1">
        <f t="shared" si="57"/>
        <v>1</v>
      </c>
    </row>
    <row r="110" spans="1:48">
      <c r="A110" s="1">
        <v>51.2</v>
      </c>
      <c r="B110" s="1">
        <v>2.66</v>
      </c>
      <c r="C110" s="1">
        <v>12.6</v>
      </c>
      <c r="D110" s="1">
        <v>12.8</v>
      </c>
      <c r="E110" s="1">
        <v>6.16</v>
      </c>
      <c r="F110" s="1">
        <v>10</v>
      </c>
      <c r="G110" s="1">
        <v>2.12</v>
      </c>
      <c r="H110" s="1">
        <v>0.34</v>
      </c>
      <c r="I110" s="1">
        <v>0.21</v>
      </c>
      <c r="J110" s="1"/>
      <c r="K110" s="1"/>
      <c r="L110" s="1">
        <v>0.02</v>
      </c>
      <c r="M110" s="1"/>
      <c r="N110" s="3">
        <f t="shared" si="72"/>
        <v>98.109999999999985</v>
      </c>
      <c r="O110" s="2">
        <v>1137</v>
      </c>
      <c r="P110" s="2">
        <v>1E-4</v>
      </c>
      <c r="Q110" s="2" t="s">
        <v>10</v>
      </c>
      <c r="S110" s="2" t="s">
        <v>138</v>
      </c>
      <c r="T110" s="5">
        <f t="shared" si="73"/>
        <v>0.85219707057256999</v>
      </c>
      <c r="U110" s="5">
        <f t="shared" si="74"/>
        <v>3.3291614518147682E-2</v>
      </c>
      <c r="V110" s="5">
        <f t="shared" si="75"/>
        <v>0.24715574735190271</v>
      </c>
      <c r="W110" s="5">
        <f t="shared" si="76"/>
        <v>0.17814892136395272</v>
      </c>
      <c r="X110" s="5">
        <f t="shared" si="77"/>
        <v>0.15285359801488835</v>
      </c>
      <c r="Y110" s="5">
        <f t="shared" si="78"/>
        <v>0.1783166904422254</v>
      </c>
      <c r="Z110" s="5">
        <f t="shared" si="79"/>
        <v>6.8409164246531151E-2</v>
      </c>
      <c r="AA110" s="5">
        <f t="shared" si="80"/>
        <v>7.218683651804671E-3</v>
      </c>
      <c r="AB110" s="5">
        <f t="shared" si="81"/>
        <v>2.9602480969833662E-3</v>
      </c>
      <c r="AC110" s="5">
        <f t="shared" si="82"/>
        <v>0</v>
      </c>
      <c r="AD110" s="5">
        <f t="shared" si="83"/>
        <v>0</v>
      </c>
      <c r="AE110" s="5">
        <f t="shared" si="84"/>
        <v>2.6317520889532203E-4</v>
      </c>
      <c r="AF110" s="5">
        <f t="shared" si="85"/>
        <v>0</v>
      </c>
      <c r="AG110" s="1">
        <f t="shared" si="43"/>
        <v>1.7208149134679014</v>
      </c>
      <c r="AH110" s="1"/>
      <c r="AI110" s="5">
        <f t="shared" si="58"/>
        <v>0.49522878021504674</v>
      </c>
      <c r="AJ110" s="5">
        <f t="shared" si="59"/>
        <v>1.9346423753996991E-2</v>
      </c>
      <c r="AK110" s="5">
        <f t="shared" si="60"/>
        <v>0.14362715328507811</v>
      </c>
      <c r="AL110" s="5">
        <f t="shared" si="61"/>
        <v>0.10352590506374394</v>
      </c>
      <c r="AM110" s="5">
        <f t="shared" si="62"/>
        <v>8.8826286208112615E-2</v>
      </c>
      <c r="AN110" s="5">
        <f t="shared" si="63"/>
        <v>0.10362339903416438</v>
      </c>
      <c r="AO110" s="5">
        <f t="shared" si="64"/>
        <v>3.9753935017141633E-2</v>
      </c>
      <c r="AP110" s="5">
        <f t="shared" si="65"/>
        <v>4.1949216009856032E-3</v>
      </c>
      <c r="AQ110" s="5">
        <f t="shared" si="66"/>
        <v>1.7202594386038161E-3</v>
      </c>
      <c r="AR110" s="5">
        <f t="shared" si="67"/>
        <v>0</v>
      </c>
      <c r="AS110" s="5">
        <f t="shared" si="68"/>
        <v>0</v>
      </c>
      <c r="AT110" s="5">
        <f t="shared" si="69"/>
        <v>1.5293638312615141E-4</v>
      </c>
      <c r="AU110" s="5">
        <f t="shared" si="70"/>
        <v>0</v>
      </c>
      <c r="AV110" s="1">
        <f t="shared" si="57"/>
        <v>1</v>
      </c>
    </row>
    <row r="111" spans="1:48">
      <c r="A111" s="1">
        <v>47.9</v>
      </c>
      <c r="B111" s="1">
        <v>0.72</v>
      </c>
      <c r="C111" s="1">
        <v>16.5</v>
      </c>
      <c r="D111" s="1">
        <v>10.9</v>
      </c>
      <c r="E111" s="1">
        <v>9.92</v>
      </c>
      <c r="F111" s="1">
        <v>11.7</v>
      </c>
      <c r="G111" s="1">
        <v>1.35</v>
      </c>
      <c r="H111" s="1">
        <v>0.08</v>
      </c>
      <c r="I111" s="1">
        <v>0.26</v>
      </c>
      <c r="J111" s="1"/>
      <c r="K111" s="1"/>
      <c r="L111" s="1">
        <v>0.03</v>
      </c>
      <c r="M111" s="1"/>
      <c r="N111" s="3">
        <f t="shared" si="72"/>
        <v>99.360000000000014</v>
      </c>
      <c r="O111" s="2">
        <v>1228</v>
      </c>
      <c r="P111" s="2">
        <v>1E-4</v>
      </c>
      <c r="Q111" s="2" t="s">
        <v>7</v>
      </c>
      <c r="R111" s="2" t="s">
        <v>101</v>
      </c>
      <c r="S111" s="2" t="s">
        <v>137</v>
      </c>
      <c r="T111" s="5">
        <f t="shared" si="73"/>
        <v>0.79727030625832218</v>
      </c>
      <c r="U111" s="5">
        <f t="shared" si="74"/>
        <v>9.0112640801001242E-3</v>
      </c>
      <c r="V111" s="5">
        <f t="shared" si="75"/>
        <v>0.32365633581796788</v>
      </c>
      <c r="W111" s="5">
        <f t="shared" si="76"/>
        <v>0.15170494084899097</v>
      </c>
      <c r="X111" s="5">
        <f t="shared" si="77"/>
        <v>0.24615384615384617</v>
      </c>
      <c r="Y111" s="5">
        <f t="shared" si="78"/>
        <v>0.20863052781740371</v>
      </c>
      <c r="Z111" s="5">
        <f t="shared" si="79"/>
        <v>4.3562439496611816E-2</v>
      </c>
      <c r="AA111" s="5">
        <f t="shared" si="80"/>
        <v>1.6985138004246285E-3</v>
      </c>
      <c r="AB111" s="5">
        <f t="shared" si="81"/>
        <v>3.6650690724555966E-3</v>
      </c>
      <c r="AC111" s="5">
        <f t="shared" si="82"/>
        <v>0</v>
      </c>
      <c r="AD111" s="5">
        <f t="shared" si="83"/>
        <v>0</v>
      </c>
      <c r="AE111" s="5">
        <f t="shared" si="84"/>
        <v>3.9476281334298308E-4</v>
      </c>
      <c r="AF111" s="5">
        <f t="shared" si="85"/>
        <v>0</v>
      </c>
      <c r="AG111" s="1">
        <f t="shared" si="43"/>
        <v>1.7857480061594659</v>
      </c>
      <c r="AH111" s="1"/>
      <c r="AI111" s="5">
        <f t="shared" si="58"/>
        <v>0.44646294074435411</v>
      </c>
      <c r="AJ111" s="5">
        <f t="shared" si="59"/>
        <v>5.0462125949563711E-3</v>
      </c>
      <c r="AK111" s="5">
        <f t="shared" si="60"/>
        <v>0.1812441255438062</v>
      </c>
      <c r="AL111" s="5">
        <f t="shared" si="61"/>
        <v>8.4953162666694768E-2</v>
      </c>
      <c r="AM111" s="5">
        <f t="shared" si="62"/>
        <v>0.13784355088444927</v>
      </c>
      <c r="AN111" s="5">
        <f t="shared" si="63"/>
        <v>0.11683088940756917</v>
      </c>
      <c r="AO111" s="5">
        <f t="shared" si="64"/>
        <v>2.4394505465695434E-2</v>
      </c>
      <c r="AP111" s="5">
        <f t="shared" si="65"/>
        <v>9.5114976724938456E-4</v>
      </c>
      <c r="AQ111" s="5">
        <f t="shared" si="66"/>
        <v>2.0523999241852204E-3</v>
      </c>
      <c r="AR111" s="5">
        <f t="shared" si="67"/>
        <v>0</v>
      </c>
      <c r="AS111" s="5">
        <f t="shared" si="68"/>
        <v>0</v>
      </c>
      <c r="AT111" s="5">
        <f t="shared" si="69"/>
        <v>2.2106300104009807E-4</v>
      </c>
      <c r="AU111" s="5">
        <f t="shared" si="70"/>
        <v>0</v>
      </c>
      <c r="AV111" s="1">
        <f t="shared" si="57"/>
        <v>1</v>
      </c>
    </row>
    <row r="112" spans="1:48">
      <c r="A112" s="1">
        <v>49.1</v>
      </c>
      <c r="B112" s="1">
        <v>0.75</v>
      </c>
      <c r="C112" s="1">
        <v>16.600000000000001</v>
      </c>
      <c r="D112" s="1">
        <v>10.8</v>
      </c>
      <c r="E112" s="1">
        <v>9.0299999999999994</v>
      </c>
      <c r="F112" s="1">
        <v>11.7</v>
      </c>
      <c r="G112" s="1">
        <v>1.53</v>
      </c>
      <c r="H112" s="1">
        <v>0.06</v>
      </c>
      <c r="I112" s="1">
        <v>0.11</v>
      </c>
      <c r="J112" s="1"/>
      <c r="K112" s="1"/>
      <c r="L112" s="1">
        <v>0.09</v>
      </c>
      <c r="M112" s="1"/>
      <c r="N112" s="3">
        <f t="shared" si="72"/>
        <v>99.77000000000001</v>
      </c>
      <c r="O112" s="2">
        <v>1218</v>
      </c>
      <c r="P112" s="2">
        <v>1E-4</v>
      </c>
      <c r="Q112" s="2" t="s">
        <v>7</v>
      </c>
      <c r="S112" s="2" t="s">
        <v>137</v>
      </c>
      <c r="T112" s="5">
        <f t="shared" si="73"/>
        <v>0.81724367509986684</v>
      </c>
      <c r="U112" s="5">
        <f t="shared" si="74"/>
        <v>9.3867334167709628E-3</v>
      </c>
      <c r="V112" s="5">
        <f t="shared" si="75"/>
        <v>0.32561788936837982</v>
      </c>
      <c r="W112" s="5">
        <f t="shared" si="76"/>
        <v>0.15031315240083509</v>
      </c>
      <c r="X112" s="5">
        <f t="shared" si="77"/>
        <v>0.2240694789081886</v>
      </c>
      <c r="Y112" s="5">
        <f t="shared" si="78"/>
        <v>0.20863052781740371</v>
      </c>
      <c r="Z112" s="5">
        <f t="shared" si="79"/>
        <v>4.9370764762826723E-2</v>
      </c>
      <c r="AA112" s="5">
        <f t="shared" si="80"/>
        <v>1.2738853503184713E-3</v>
      </c>
      <c r="AB112" s="5">
        <f t="shared" si="81"/>
        <v>1.5506061460389062E-3</v>
      </c>
      <c r="AC112" s="5">
        <f t="shared" si="82"/>
        <v>0</v>
      </c>
      <c r="AD112" s="5">
        <f t="shared" si="83"/>
        <v>0</v>
      </c>
      <c r="AE112" s="5">
        <f t="shared" si="84"/>
        <v>1.1842884400289492E-3</v>
      </c>
      <c r="AF112" s="5">
        <f t="shared" si="85"/>
        <v>0</v>
      </c>
      <c r="AG112" s="1">
        <f t="shared" si="43"/>
        <v>1.7886410017106582</v>
      </c>
      <c r="AH112" s="1"/>
      <c r="AI112" s="5">
        <f t="shared" si="58"/>
        <v>0.45690760433102789</v>
      </c>
      <c r="AJ112" s="5">
        <f t="shared" si="59"/>
        <v>5.2479694962787281E-3</v>
      </c>
      <c r="AK112" s="5">
        <f t="shared" si="60"/>
        <v>0.1820476490569983</v>
      </c>
      <c r="AL112" s="5">
        <f t="shared" si="61"/>
        <v>8.4037630948343142E-2</v>
      </c>
      <c r="AM112" s="5">
        <f t="shared" si="62"/>
        <v>0.12527358966605837</v>
      </c>
      <c r="AN112" s="5">
        <f t="shared" si="63"/>
        <v>0.11664192401821788</v>
      </c>
      <c r="AO112" s="5">
        <f t="shared" si="64"/>
        <v>2.7602389029217418E-2</v>
      </c>
      <c r="AP112" s="5">
        <f t="shared" si="65"/>
        <v>7.122085142295888E-4</v>
      </c>
      <c r="AQ112" s="5">
        <f t="shared" si="66"/>
        <v>8.6691859604912601E-4</v>
      </c>
      <c r="AR112" s="5">
        <f t="shared" si="67"/>
        <v>0</v>
      </c>
      <c r="AS112" s="5">
        <f t="shared" si="68"/>
        <v>0</v>
      </c>
      <c r="AT112" s="5">
        <f t="shared" si="69"/>
        <v>6.6211634357945192E-4</v>
      </c>
      <c r="AU112" s="5">
        <f t="shared" si="70"/>
        <v>0</v>
      </c>
      <c r="AV112" s="1">
        <f t="shared" si="57"/>
        <v>0.99999999999999989</v>
      </c>
    </row>
    <row r="113" spans="1:48">
      <c r="A113" s="1">
        <v>47.4</v>
      </c>
      <c r="B113" s="1">
        <v>0.75</v>
      </c>
      <c r="C113" s="1">
        <v>15.8</v>
      </c>
      <c r="D113" s="1">
        <v>12.6</v>
      </c>
      <c r="E113" s="1">
        <v>8.6999999999999993</v>
      </c>
      <c r="F113" s="1">
        <v>11.4</v>
      </c>
      <c r="G113" s="1">
        <v>1.76</v>
      </c>
      <c r="H113" s="1">
        <v>0.06</v>
      </c>
      <c r="I113" s="1">
        <v>0.11</v>
      </c>
      <c r="J113" s="1"/>
      <c r="K113" s="1"/>
      <c r="L113" s="1">
        <v>0.08</v>
      </c>
      <c r="M113" s="1"/>
      <c r="N113" s="3">
        <f t="shared" si="72"/>
        <v>98.660000000000011</v>
      </c>
      <c r="O113" s="2">
        <v>1210</v>
      </c>
      <c r="P113" s="2">
        <v>1E-4</v>
      </c>
      <c r="Q113" s="2" t="s">
        <v>7</v>
      </c>
      <c r="S113" s="2" t="s">
        <v>137</v>
      </c>
      <c r="T113" s="5">
        <f t="shared" si="73"/>
        <v>0.78894806924101202</v>
      </c>
      <c r="U113" s="5">
        <f t="shared" si="74"/>
        <v>9.3867334167709628E-3</v>
      </c>
      <c r="V113" s="5">
        <f t="shared" si="75"/>
        <v>0.30992546096508439</v>
      </c>
      <c r="W113" s="5">
        <f t="shared" si="76"/>
        <v>0.17536534446764093</v>
      </c>
      <c r="X113" s="5">
        <f t="shared" si="77"/>
        <v>0.21588089330024815</v>
      </c>
      <c r="Y113" s="5">
        <f t="shared" si="78"/>
        <v>0.20328102710413695</v>
      </c>
      <c r="Z113" s="5">
        <f t="shared" si="79"/>
        <v>5.6792513714101329E-2</v>
      </c>
      <c r="AA113" s="5">
        <f t="shared" si="80"/>
        <v>1.2738853503184713E-3</v>
      </c>
      <c r="AB113" s="5">
        <f t="shared" si="81"/>
        <v>1.5506061460389062E-3</v>
      </c>
      <c r="AC113" s="5">
        <f t="shared" si="82"/>
        <v>0</v>
      </c>
      <c r="AD113" s="5">
        <f t="shared" si="83"/>
        <v>0</v>
      </c>
      <c r="AE113" s="5">
        <f t="shared" si="84"/>
        <v>1.0527008355812881E-3</v>
      </c>
      <c r="AF113" s="5">
        <f t="shared" si="85"/>
        <v>0</v>
      </c>
      <c r="AG113" s="1">
        <f t="shared" si="43"/>
        <v>1.7634572345409332</v>
      </c>
      <c r="AH113" s="1"/>
      <c r="AI113" s="5">
        <f t="shared" si="58"/>
        <v>0.44738712898041588</v>
      </c>
      <c r="AJ113" s="5">
        <f t="shared" si="59"/>
        <v>5.3229152558465853E-3</v>
      </c>
      <c r="AK113" s="5">
        <f t="shared" si="60"/>
        <v>0.17574878193502935</v>
      </c>
      <c r="AL113" s="5">
        <f t="shared" si="61"/>
        <v>9.9444058541795263E-2</v>
      </c>
      <c r="AM113" s="5">
        <f t="shared" si="62"/>
        <v>0.1224191259486067</v>
      </c>
      <c r="AN113" s="5">
        <f t="shared" si="63"/>
        <v>0.11527414621826965</v>
      </c>
      <c r="AO113" s="5">
        <f t="shared" si="64"/>
        <v>3.2205211786088858E-2</v>
      </c>
      <c r="AP113" s="5">
        <f t="shared" si="65"/>
        <v>7.2237949714164273E-4</v>
      </c>
      <c r="AQ113" s="5">
        <f t="shared" si="66"/>
        <v>8.7929897911165572E-4</v>
      </c>
      <c r="AR113" s="5">
        <f t="shared" si="67"/>
        <v>0</v>
      </c>
      <c r="AS113" s="5">
        <f t="shared" si="68"/>
        <v>0</v>
      </c>
      <c r="AT113" s="5">
        <f t="shared" si="69"/>
        <v>5.9695285769452151E-4</v>
      </c>
      <c r="AU113" s="5">
        <f t="shared" si="70"/>
        <v>0</v>
      </c>
      <c r="AV113" s="1">
        <f t="shared" si="57"/>
        <v>1</v>
      </c>
    </row>
    <row r="114" spans="1:48">
      <c r="A114" s="1">
        <v>49.5</v>
      </c>
      <c r="B114" s="1">
        <v>0.89</v>
      </c>
      <c r="C114" s="1">
        <v>15.3</v>
      </c>
      <c r="D114" s="1">
        <v>11.5</v>
      </c>
      <c r="E114" s="1">
        <v>8.23</v>
      </c>
      <c r="F114" s="1">
        <v>11.6</v>
      </c>
      <c r="G114" s="1">
        <v>1.67</v>
      </c>
      <c r="H114" s="1">
        <v>0.11</v>
      </c>
      <c r="I114" s="1">
        <v>0.28999999999999998</v>
      </c>
      <c r="J114" s="1"/>
      <c r="K114" s="1"/>
      <c r="L114" s="1">
        <v>7.0000000000000007E-2</v>
      </c>
      <c r="M114" s="1"/>
      <c r="N114" s="3">
        <f t="shared" si="72"/>
        <v>99.16</v>
      </c>
      <c r="O114" s="2">
        <v>1200</v>
      </c>
      <c r="P114" s="2">
        <v>1E-4</v>
      </c>
      <c r="Q114" s="2" t="s">
        <v>7</v>
      </c>
      <c r="S114" s="2" t="s">
        <v>137</v>
      </c>
      <c r="T114" s="5">
        <f t="shared" si="73"/>
        <v>0.82390146471371506</v>
      </c>
      <c r="U114" s="5">
        <f t="shared" si="74"/>
        <v>1.1138923654568209E-2</v>
      </c>
      <c r="V114" s="5">
        <f t="shared" si="75"/>
        <v>0.30011769321302473</v>
      </c>
      <c r="W114" s="5">
        <f t="shared" si="76"/>
        <v>0.16005567153792624</v>
      </c>
      <c r="X114" s="5">
        <f t="shared" si="77"/>
        <v>0.20421836228287843</v>
      </c>
      <c r="Y114" s="5">
        <f t="shared" si="78"/>
        <v>0.20684736091298145</v>
      </c>
      <c r="Z114" s="5">
        <f t="shared" si="79"/>
        <v>5.3888351080993872E-2</v>
      </c>
      <c r="AA114" s="5">
        <f t="shared" si="80"/>
        <v>2.335456475583864E-3</v>
      </c>
      <c r="AB114" s="5">
        <f t="shared" si="81"/>
        <v>4.0879616577389338E-3</v>
      </c>
      <c r="AC114" s="5">
        <f t="shared" si="82"/>
        <v>0</v>
      </c>
      <c r="AD114" s="5">
        <f t="shared" si="83"/>
        <v>0</v>
      </c>
      <c r="AE114" s="5">
        <f t="shared" si="84"/>
        <v>9.211132311336272E-4</v>
      </c>
      <c r="AF114" s="5">
        <f t="shared" si="85"/>
        <v>0</v>
      </c>
      <c r="AG114" s="1">
        <f t="shared" ref="AG114:AG160" si="86">SUM(T114:AF114)</f>
        <v>1.7675123587605444</v>
      </c>
      <c r="AH114" s="1"/>
      <c r="AI114" s="5">
        <f t="shared" si="58"/>
        <v>0.46613618322390127</v>
      </c>
      <c r="AJ114" s="5">
        <f t="shared" si="59"/>
        <v>6.3020343814621481E-3</v>
      </c>
      <c r="AK114" s="5">
        <f t="shared" si="60"/>
        <v>0.16979665897413027</v>
      </c>
      <c r="AL114" s="5">
        <f t="shared" si="61"/>
        <v>9.0554202206633599E-2</v>
      </c>
      <c r="AM114" s="5">
        <f t="shared" si="62"/>
        <v>0.1155399911467013</v>
      </c>
      <c r="AN114" s="5">
        <f t="shared" si="63"/>
        <v>0.11702739156971537</v>
      </c>
      <c r="AO114" s="5">
        <f t="shared" si="64"/>
        <v>3.0488245705270599E-2</v>
      </c>
      <c r="AP114" s="5">
        <f t="shared" si="65"/>
        <v>1.321323986227506E-3</v>
      </c>
      <c r="AQ114" s="5">
        <f t="shared" si="66"/>
        <v>2.312833422339173E-3</v>
      </c>
      <c r="AR114" s="5">
        <f t="shared" si="67"/>
        <v>0</v>
      </c>
      <c r="AS114" s="5">
        <f t="shared" si="68"/>
        <v>0</v>
      </c>
      <c r="AT114" s="5">
        <f t="shared" si="69"/>
        <v>5.2113538361878912E-4</v>
      </c>
      <c r="AU114" s="5">
        <f t="shared" si="70"/>
        <v>0</v>
      </c>
      <c r="AV114" s="1">
        <f t="shared" ref="AV114:AV160" si="87">SUM(AI114:AU114)</f>
        <v>0.99999999999999989</v>
      </c>
    </row>
    <row r="115" spans="1:48">
      <c r="A115" s="1">
        <v>49.4</v>
      </c>
      <c r="B115" s="1">
        <v>1.05</v>
      </c>
      <c r="C115" s="1">
        <v>14.2</v>
      </c>
      <c r="D115" s="1">
        <v>12.6</v>
      </c>
      <c r="E115" s="1">
        <v>7.39</v>
      </c>
      <c r="F115" s="1">
        <v>12.1</v>
      </c>
      <c r="G115" s="1">
        <v>1.76</v>
      </c>
      <c r="H115" s="1">
        <v>0.11</v>
      </c>
      <c r="I115" s="1">
        <v>0.2</v>
      </c>
      <c r="J115" s="1"/>
      <c r="K115" s="1"/>
      <c r="L115" s="1">
        <v>0.04</v>
      </c>
      <c r="M115" s="1"/>
      <c r="N115" s="3">
        <f t="shared" si="72"/>
        <v>98.85</v>
      </c>
      <c r="O115" s="2">
        <v>1177</v>
      </c>
      <c r="P115" s="2">
        <v>1E-4</v>
      </c>
      <c r="Q115" s="2" t="s">
        <v>7</v>
      </c>
      <c r="S115" s="2" t="s">
        <v>137</v>
      </c>
      <c r="T115" s="5">
        <f t="shared" si="73"/>
        <v>0.822237017310253</v>
      </c>
      <c r="U115" s="5">
        <f t="shared" si="74"/>
        <v>1.3141426783479349E-2</v>
      </c>
      <c r="V115" s="5">
        <f t="shared" si="75"/>
        <v>0.27854060415849352</v>
      </c>
      <c r="W115" s="5">
        <f t="shared" si="76"/>
        <v>0.17536534446764093</v>
      </c>
      <c r="X115" s="5">
        <f t="shared" si="77"/>
        <v>0.18337468982630273</v>
      </c>
      <c r="Y115" s="5">
        <f t="shared" si="78"/>
        <v>0.21576319543509273</v>
      </c>
      <c r="Z115" s="5">
        <f t="shared" si="79"/>
        <v>5.6792513714101329E-2</v>
      </c>
      <c r="AA115" s="5">
        <f t="shared" si="80"/>
        <v>2.335456475583864E-3</v>
      </c>
      <c r="AB115" s="5">
        <f t="shared" si="81"/>
        <v>2.8192839018889204E-3</v>
      </c>
      <c r="AC115" s="5">
        <f t="shared" si="82"/>
        <v>0</v>
      </c>
      <c r="AD115" s="5">
        <f t="shared" si="83"/>
        <v>0</v>
      </c>
      <c r="AE115" s="5">
        <f t="shared" si="84"/>
        <v>5.2635041779064407E-4</v>
      </c>
      <c r="AF115" s="5">
        <f t="shared" si="85"/>
        <v>0</v>
      </c>
      <c r="AG115" s="1">
        <f t="shared" si="86"/>
        <v>1.7508958824906271</v>
      </c>
      <c r="AH115" s="1"/>
      <c r="AI115" s="5">
        <f t="shared" si="58"/>
        <v>0.46960931574105441</v>
      </c>
      <c r="AJ115" s="5">
        <f t="shared" si="59"/>
        <v>7.5055443986685472E-3</v>
      </c>
      <c r="AK115" s="5">
        <f t="shared" si="60"/>
        <v>0.15908461887652225</v>
      </c>
      <c r="AL115" s="5">
        <f t="shared" si="61"/>
        <v>0.10015749435551013</v>
      </c>
      <c r="AM115" s="5">
        <f t="shared" si="62"/>
        <v>0.10473192133244072</v>
      </c>
      <c r="AN115" s="5">
        <f t="shared" si="63"/>
        <v>0.12323016896251554</v>
      </c>
      <c r="AO115" s="5">
        <f t="shared" si="64"/>
        <v>3.2436259792509595E-2</v>
      </c>
      <c r="AP115" s="5">
        <f t="shared" si="65"/>
        <v>1.3338637088241402E-3</v>
      </c>
      <c r="AQ115" s="5">
        <f t="shared" si="66"/>
        <v>1.6101950607585673E-3</v>
      </c>
      <c r="AR115" s="5">
        <f t="shared" si="67"/>
        <v>0</v>
      </c>
      <c r="AS115" s="5">
        <f t="shared" si="68"/>
        <v>0</v>
      </c>
      <c r="AT115" s="5">
        <f t="shared" si="69"/>
        <v>3.0061777119603323E-4</v>
      </c>
      <c r="AU115" s="5">
        <f t="shared" si="70"/>
        <v>0</v>
      </c>
      <c r="AV115" s="1">
        <f t="shared" si="87"/>
        <v>1</v>
      </c>
    </row>
    <row r="116" spans="1:48">
      <c r="A116" s="1">
        <v>51.5</v>
      </c>
      <c r="B116" s="1">
        <v>1.18</v>
      </c>
      <c r="C116" s="1">
        <v>14</v>
      </c>
      <c r="D116" s="1">
        <v>12</v>
      </c>
      <c r="E116" s="1">
        <v>7.34</v>
      </c>
      <c r="F116" s="1">
        <v>12.1</v>
      </c>
      <c r="G116" s="1">
        <v>1.56</v>
      </c>
      <c r="H116" s="1">
        <v>0.16</v>
      </c>
      <c r="I116" s="1">
        <v>0.22</v>
      </c>
      <c r="J116" s="1"/>
      <c r="K116" s="1"/>
      <c r="L116" s="1">
        <v>0.05</v>
      </c>
      <c r="M116" s="1"/>
      <c r="N116" s="3">
        <f t="shared" si="72"/>
        <v>100.11</v>
      </c>
      <c r="O116" s="2">
        <v>1166</v>
      </c>
      <c r="P116" s="2">
        <v>1E-4</v>
      </c>
      <c r="Q116" s="2" t="s">
        <v>10</v>
      </c>
      <c r="S116" s="2" t="s">
        <v>137</v>
      </c>
      <c r="T116" s="5">
        <f t="shared" si="73"/>
        <v>0.85719041278295605</v>
      </c>
      <c r="U116" s="5">
        <f t="shared" si="74"/>
        <v>1.4768460575719648E-2</v>
      </c>
      <c r="V116" s="5">
        <f t="shared" si="75"/>
        <v>0.27461749705766969</v>
      </c>
      <c r="W116" s="5">
        <f t="shared" si="76"/>
        <v>0.16701461377870566</v>
      </c>
      <c r="X116" s="5">
        <f t="shared" si="77"/>
        <v>0.18213399503722086</v>
      </c>
      <c r="Y116" s="5">
        <f t="shared" si="78"/>
        <v>0.21576319543509273</v>
      </c>
      <c r="Z116" s="5">
        <f t="shared" si="79"/>
        <v>5.033881897386254E-2</v>
      </c>
      <c r="AA116" s="5">
        <f t="shared" si="80"/>
        <v>3.397027600849257E-3</v>
      </c>
      <c r="AB116" s="5">
        <f t="shared" si="81"/>
        <v>3.1012122920778123E-3</v>
      </c>
      <c r="AC116" s="5">
        <f t="shared" si="82"/>
        <v>0</v>
      </c>
      <c r="AD116" s="5">
        <f t="shared" si="83"/>
        <v>0</v>
      </c>
      <c r="AE116" s="5">
        <f t="shared" si="84"/>
        <v>6.5793802223830511E-4</v>
      </c>
      <c r="AF116" s="5">
        <f t="shared" si="85"/>
        <v>0</v>
      </c>
      <c r="AG116" s="1">
        <f t="shared" si="86"/>
        <v>1.7689831715563924</v>
      </c>
      <c r="AH116" s="1"/>
      <c r="AI116" s="5">
        <f t="shared" si="58"/>
        <v>0.48456674238951636</v>
      </c>
      <c r="AJ116" s="5">
        <f t="shared" si="59"/>
        <v>8.3485591119140008E-3</v>
      </c>
      <c r="AK116" s="5">
        <f t="shared" si="60"/>
        <v>0.15524031063339899</v>
      </c>
      <c r="AL116" s="5">
        <f t="shared" si="61"/>
        <v>9.4412777048502011E-2</v>
      </c>
      <c r="AM116" s="5">
        <f t="shared" si="62"/>
        <v>0.10295971039508259</v>
      </c>
      <c r="AN116" s="5">
        <f t="shared" si="63"/>
        <v>0.12197017976449107</v>
      </c>
      <c r="AO116" s="5">
        <f t="shared" si="64"/>
        <v>2.8456358309826815E-2</v>
      </c>
      <c r="AP116" s="5">
        <f t="shared" si="65"/>
        <v>1.9203278219206989E-3</v>
      </c>
      <c r="AQ116" s="5">
        <f t="shared" si="66"/>
        <v>1.7531044624631978E-3</v>
      </c>
      <c r="AR116" s="5">
        <f t="shared" si="67"/>
        <v>0</v>
      </c>
      <c r="AS116" s="5">
        <f t="shared" si="68"/>
        <v>0</v>
      </c>
      <c r="AT116" s="5">
        <f t="shared" si="69"/>
        <v>3.7193006288433822E-4</v>
      </c>
      <c r="AU116" s="5">
        <f t="shared" si="70"/>
        <v>0</v>
      </c>
      <c r="AV116" s="1">
        <f t="shared" si="87"/>
        <v>1.0000000000000002</v>
      </c>
    </row>
    <row r="117" spans="1:48">
      <c r="A117" s="1">
        <v>50.7</v>
      </c>
      <c r="B117" s="1">
        <v>1.83</v>
      </c>
      <c r="C117" s="1">
        <v>13.3</v>
      </c>
      <c r="D117" s="1">
        <v>12.5</v>
      </c>
      <c r="E117" s="1">
        <v>7.06</v>
      </c>
      <c r="F117" s="1">
        <v>11.5</v>
      </c>
      <c r="G117" s="1">
        <v>1.47</v>
      </c>
      <c r="H117" s="1">
        <v>0.11</v>
      </c>
      <c r="I117" s="1">
        <v>0.21</v>
      </c>
      <c r="J117" s="1"/>
      <c r="K117" s="1"/>
      <c r="L117" s="1">
        <v>0.01</v>
      </c>
      <c r="M117" s="1"/>
      <c r="N117" s="3">
        <f t="shared" si="72"/>
        <v>98.69</v>
      </c>
      <c r="O117" s="2">
        <v>1160</v>
      </c>
      <c r="P117" s="2">
        <v>1E-4</v>
      </c>
      <c r="Q117" s="2" t="s">
        <v>10</v>
      </c>
      <c r="S117" s="2" t="s">
        <v>137</v>
      </c>
      <c r="T117" s="5">
        <f t="shared" si="73"/>
        <v>0.84387483355525972</v>
      </c>
      <c r="U117" s="5">
        <f t="shared" si="74"/>
        <v>2.2903629536921152E-2</v>
      </c>
      <c r="V117" s="5">
        <f t="shared" si="75"/>
        <v>0.2608866222047862</v>
      </c>
      <c r="W117" s="5">
        <f t="shared" si="76"/>
        <v>0.17397355601948505</v>
      </c>
      <c r="X117" s="5">
        <f t="shared" si="77"/>
        <v>0.17518610421836228</v>
      </c>
      <c r="Y117" s="5">
        <f t="shared" si="78"/>
        <v>0.20506419400855921</v>
      </c>
      <c r="Z117" s="5">
        <f t="shared" si="79"/>
        <v>4.7434656340755083E-2</v>
      </c>
      <c r="AA117" s="5">
        <f t="shared" si="80"/>
        <v>2.335456475583864E-3</v>
      </c>
      <c r="AB117" s="5">
        <f t="shared" si="81"/>
        <v>2.9602480969833662E-3</v>
      </c>
      <c r="AC117" s="5">
        <f t="shared" si="82"/>
        <v>0</v>
      </c>
      <c r="AD117" s="5">
        <f t="shared" si="83"/>
        <v>0</v>
      </c>
      <c r="AE117" s="5">
        <f t="shared" si="84"/>
        <v>1.3158760444766102E-4</v>
      </c>
      <c r="AF117" s="5">
        <f t="shared" si="85"/>
        <v>0</v>
      </c>
      <c r="AG117" s="1">
        <f t="shared" si="86"/>
        <v>1.7347508880611437</v>
      </c>
      <c r="AH117" s="1"/>
      <c r="AI117" s="5">
        <f t="shared" si="58"/>
        <v>0.4864530344748359</v>
      </c>
      <c r="AJ117" s="5">
        <f t="shared" si="59"/>
        <v>1.3202834882257677E-2</v>
      </c>
      <c r="AK117" s="5">
        <f t="shared" si="60"/>
        <v>0.15038852206403419</v>
      </c>
      <c r="AL117" s="5">
        <f t="shared" si="61"/>
        <v>0.10028734224423877</v>
      </c>
      <c r="AM117" s="5">
        <f t="shared" si="62"/>
        <v>0.10098631764596486</v>
      </c>
      <c r="AN117" s="5">
        <f t="shared" si="63"/>
        <v>0.11820959160179513</v>
      </c>
      <c r="AO117" s="5">
        <f t="shared" si="64"/>
        <v>2.7343785593198774E-2</v>
      </c>
      <c r="AP117" s="5">
        <f t="shared" si="65"/>
        <v>1.3462777230188383E-3</v>
      </c>
      <c r="AQ117" s="5">
        <f t="shared" si="66"/>
        <v>1.7064398798445971E-3</v>
      </c>
      <c r="AR117" s="5">
        <f t="shared" si="67"/>
        <v>0</v>
      </c>
      <c r="AS117" s="5">
        <f t="shared" si="68"/>
        <v>0</v>
      </c>
      <c r="AT117" s="5">
        <f t="shared" si="69"/>
        <v>7.5853890811222361E-5</v>
      </c>
      <c r="AU117" s="5">
        <f t="shared" si="70"/>
        <v>0</v>
      </c>
      <c r="AV117" s="1">
        <f t="shared" si="87"/>
        <v>1</v>
      </c>
    </row>
    <row r="118" spans="1:48">
      <c r="A118" s="1">
        <v>50.5</v>
      </c>
      <c r="B118" s="1">
        <v>2</v>
      </c>
      <c r="C118" s="1">
        <v>13.9</v>
      </c>
      <c r="D118" s="1">
        <v>13.1</v>
      </c>
      <c r="E118" s="1">
        <v>6.61</v>
      </c>
      <c r="F118" s="1">
        <v>11.7</v>
      </c>
      <c r="G118" s="1">
        <v>1.35</v>
      </c>
      <c r="H118" s="1">
        <v>0.14000000000000001</v>
      </c>
      <c r="I118" s="1">
        <v>0.2</v>
      </c>
      <c r="J118" s="1"/>
      <c r="K118" s="1"/>
      <c r="L118" s="1">
        <v>0.09</v>
      </c>
      <c r="M118" s="1"/>
      <c r="N118" s="3">
        <f t="shared" si="72"/>
        <v>99.59</v>
      </c>
      <c r="O118" s="2">
        <v>1153</v>
      </c>
      <c r="P118" s="2">
        <v>1E-4</v>
      </c>
      <c r="Q118" s="2" t="s">
        <v>10</v>
      </c>
      <c r="S118" s="2" t="s">
        <v>137</v>
      </c>
      <c r="T118" s="5">
        <f t="shared" si="73"/>
        <v>0.84054593874833561</v>
      </c>
      <c r="U118" s="5">
        <f t="shared" si="74"/>
        <v>2.5031289111389236E-2</v>
      </c>
      <c r="V118" s="5">
        <f t="shared" si="75"/>
        <v>0.27265594350725775</v>
      </c>
      <c r="W118" s="5">
        <f t="shared" si="76"/>
        <v>0.18232428670842032</v>
      </c>
      <c r="X118" s="5">
        <f t="shared" si="77"/>
        <v>0.16401985111662534</v>
      </c>
      <c r="Y118" s="5">
        <f t="shared" si="78"/>
        <v>0.20863052781740371</v>
      </c>
      <c r="Z118" s="5">
        <f t="shared" si="79"/>
        <v>4.3562439496611816E-2</v>
      </c>
      <c r="AA118" s="5">
        <f t="shared" si="80"/>
        <v>2.9723991507431E-3</v>
      </c>
      <c r="AB118" s="5">
        <f t="shared" si="81"/>
        <v>2.8192839018889204E-3</v>
      </c>
      <c r="AC118" s="5">
        <f t="shared" si="82"/>
        <v>0</v>
      </c>
      <c r="AD118" s="5">
        <f t="shared" si="83"/>
        <v>0</v>
      </c>
      <c r="AE118" s="5">
        <f t="shared" si="84"/>
        <v>1.1842884400289492E-3</v>
      </c>
      <c r="AF118" s="5">
        <f t="shared" si="85"/>
        <v>0</v>
      </c>
      <c r="AG118" s="1">
        <f t="shared" si="86"/>
        <v>1.7437462479987047</v>
      </c>
      <c r="AH118" s="1"/>
      <c r="AI118" s="5">
        <f t="shared" si="58"/>
        <v>0.48203455044736532</v>
      </c>
      <c r="AJ118" s="5">
        <f t="shared" si="59"/>
        <v>1.4354892026358545E-2</v>
      </c>
      <c r="AK118" s="5">
        <f t="shared" si="60"/>
        <v>0.15636216784419443</v>
      </c>
      <c r="AL118" s="5">
        <f t="shared" si="61"/>
        <v>0.10455895570681438</v>
      </c>
      <c r="AM118" s="5">
        <f t="shared" si="62"/>
        <v>9.4061765755694512E-2</v>
      </c>
      <c r="AN118" s="5">
        <f t="shared" si="63"/>
        <v>0.11964500457382987</v>
      </c>
      <c r="AO118" s="5">
        <f t="shared" si="64"/>
        <v>2.4982097909376649E-2</v>
      </c>
      <c r="AP118" s="5">
        <f t="shared" si="65"/>
        <v>1.7046053312828736E-3</v>
      </c>
      <c r="AQ118" s="5">
        <f t="shared" si="66"/>
        <v>1.6167971143304875E-3</v>
      </c>
      <c r="AR118" s="5">
        <f t="shared" si="67"/>
        <v>0</v>
      </c>
      <c r="AS118" s="5">
        <f t="shared" si="68"/>
        <v>0</v>
      </c>
      <c r="AT118" s="5">
        <f t="shared" si="69"/>
        <v>6.7916329075297247E-4</v>
      </c>
      <c r="AU118" s="5">
        <f t="shared" si="70"/>
        <v>0</v>
      </c>
      <c r="AV118" s="1">
        <f t="shared" si="87"/>
        <v>1</v>
      </c>
    </row>
    <row r="119" spans="1:48">
      <c r="A119" s="1">
        <v>49.4</v>
      </c>
      <c r="B119" s="1">
        <v>3.02</v>
      </c>
      <c r="C119" s="1">
        <v>12.2</v>
      </c>
      <c r="D119" s="1">
        <v>15.5</v>
      </c>
      <c r="E119" s="1">
        <v>6.51</v>
      </c>
      <c r="F119" s="1">
        <v>11.2</v>
      </c>
      <c r="G119" s="1">
        <v>1.18</v>
      </c>
      <c r="H119" s="1">
        <v>0.12</v>
      </c>
      <c r="I119" s="1">
        <v>0.18</v>
      </c>
      <c r="J119" s="1"/>
      <c r="K119" s="1"/>
      <c r="L119" s="1">
        <v>0.04</v>
      </c>
      <c r="M119" s="1"/>
      <c r="N119" s="3">
        <f t="shared" si="72"/>
        <v>99.350000000000037</v>
      </c>
      <c r="O119" s="2">
        <v>1137</v>
      </c>
      <c r="P119" s="2">
        <v>1E-4</v>
      </c>
      <c r="Q119" s="2" t="s">
        <v>10</v>
      </c>
      <c r="S119" s="2" t="s">
        <v>137</v>
      </c>
      <c r="T119" s="5">
        <f t="shared" si="73"/>
        <v>0.822237017310253</v>
      </c>
      <c r="U119" s="5">
        <f t="shared" si="74"/>
        <v>3.7797246558197745E-2</v>
      </c>
      <c r="V119" s="5">
        <f t="shared" si="75"/>
        <v>0.23930953315025499</v>
      </c>
      <c r="W119" s="5">
        <f t="shared" si="76"/>
        <v>0.21572720946416146</v>
      </c>
      <c r="X119" s="5">
        <f t="shared" si="77"/>
        <v>0.16153846153846155</v>
      </c>
      <c r="Y119" s="5">
        <f t="shared" si="78"/>
        <v>0.19971469329529243</v>
      </c>
      <c r="Z119" s="5">
        <f t="shared" si="79"/>
        <v>3.8076798967408843E-2</v>
      </c>
      <c r="AA119" s="5">
        <f t="shared" si="80"/>
        <v>2.5477707006369425E-3</v>
      </c>
      <c r="AB119" s="5">
        <f t="shared" si="81"/>
        <v>2.5373555117000281E-3</v>
      </c>
      <c r="AC119" s="5">
        <f t="shared" si="82"/>
        <v>0</v>
      </c>
      <c r="AD119" s="5">
        <f t="shared" si="83"/>
        <v>0</v>
      </c>
      <c r="AE119" s="5">
        <f t="shared" si="84"/>
        <v>5.2635041779064407E-4</v>
      </c>
      <c r="AF119" s="5">
        <f t="shared" si="85"/>
        <v>0</v>
      </c>
      <c r="AG119" s="1">
        <f t="shared" si="86"/>
        <v>1.7200124369141578</v>
      </c>
      <c r="AH119" s="1"/>
      <c r="AI119" s="5">
        <f t="shared" si="58"/>
        <v>0.47804132090196572</v>
      </c>
      <c r="AJ119" s="5">
        <f t="shared" si="59"/>
        <v>2.1974984451861915E-2</v>
      </c>
      <c r="AK119" s="5">
        <f t="shared" si="60"/>
        <v>0.13913244347209242</v>
      </c>
      <c r="AL119" s="5">
        <f t="shared" si="61"/>
        <v>0.12542188930400622</v>
      </c>
      <c r="AM119" s="5">
        <f t="shared" si="62"/>
        <v>9.3917031104888221E-2</v>
      </c>
      <c r="AN119" s="5">
        <f t="shared" si="63"/>
        <v>0.11611235419529688</v>
      </c>
      <c r="AO119" s="5">
        <f t="shared" si="64"/>
        <v>2.21375137471225E-2</v>
      </c>
      <c r="AP119" s="5">
        <f t="shared" si="65"/>
        <v>1.481251324675216E-3</v>
      </c>
      <c r="AQ119" s="5">
        <f t="shared" si="66"/>
        <v>1.4751960260544687E-3</v>
      </c>
      <c r="AR119" s="5">
        <f t="shared" si="67"/>
        <v>0</v>
      </c>
      <c r="AS119" s="5">
        <f t="shared" si="68"/>
        <v>0</v>
      </c>
      <c r="AT119" s="5">
        <f t="shared" si="69"/>
        <v>3.0601547203632987E-4</v>
      </c>
      <c r="AU119" s="5">
        <f t="shared" si="70"/>
        <v>0</v>
      </c>
      <c r="AV119" s="1">
        <f t="shared" si="87"/>
        <v>1</v>
      </c>
    </row>
    <row r="120" spans="1:48">
      <c r="A120" s="1">
        <v>55.8</v>
      </c>
      <c r="B120" s="1">
        <v>1.1599999999999999</v>
      </c>
      <c r="C120" s="1">
        <v>15.1</v>
      </c>
      <c r="D120" s="1">
        <v>8.8800000000000008</v>
      </c>
      <c r="E120" s="1">
        <v>5.5</v>
      </c>
      <c r="F120" s="1">
        <v>7.96</v>
      </c>
      <c r="G120" s="1">
        <v>2.9</v>
      </c>
      <c r="H120" s="1">
        <v>1.1000000000000001</v>
      </c>
      <c r="I120" s="1">
        <v>0.19</v>
      </c>
      <c r="J120" s="1"/>
      <c r="K120" s="1"/>
      <c r="L120" s="1">
        <v>0.03</v>
      </c>
      <c r="M120" s="1"/>
      <c r="N120" s="3">
        <f t="shared" si="72"/>
        <v>98.619999999999976</v>
      </c>
      <c r="O120" s="2">
        <v>1166</v>
      </c>
      <c r="P120" s="2">
        <v>1E-4</v>
      </c>
      <c r="Q120" s="2" t="s">
        <v>7</v>
      </c>
      <c r="S120" s="2" t="s">
        <v>138</v>
      </c>
      <c r="T120" s="5">
        <f t="shared" si="73"/>
        <v>0.92876165113182418</v>
      </c>
      <c r="U120" s="5">
        <f t="shared" si="74"/>
        <v>1.4518147684605754E-2</v>
      </c>
      <c r="V120" s="5">
        <f t="shared" si="75"/>
        <v>0.2961945861122009</v>
      </c>
      <c r="W120" s="5">
        <f t="shared" si="76"/>
        <v>0.1235908141962422</v>
      </c>
      <c r="X120" s="5">
        <f t="shared" si="77"/>
        <v>0.13647642679900746</v>
      </c>
      <c r="Y120" s="5">
        <f t="shared" si="78"/>
        <v>0.14194008559201141</v>
      </c>
      <c r="Z120" s="5">
        <f t="shared" si="79"/>
        <v>9.3578573733462414E-2</v>
      </c>
      <c r="AA120" s="5">
        <f t="shared" si="80"/>
        <v>2.3354564755838643E-2</v>
      </c>
      <c r="AB120" s="5">
        <f t="shared" si="81"/>
        <v>2.6783197067944743E-3</v>
      </c>
      <c r="AC120" s="5">
        <f t="shared" si="82"/>
        <v>0</v>
      </c>
      <c r="AD120" s="5">
        <f t="shared" si="83"/>
        <v>0</v>
      </c>
      <c r="AE120" s="5">
        <f t="shared" si="84"/>
        <v>3.9476281334298308E-4</v>
      </c>
      <c r="AF120" s="5">
        <f t="shared" si="85"/>
        <v>0</v>
      </c>
      <c r="AG120" s="1">
        <f t="shared" si="86"/>
        <v>1.7614879325253308</v>
      </c>
      <c r="AH120" s="1"/>
      <c r="AI120" s="5">
        <f t="shared" si="58"/>
        <v>0.52725972967655754</v>
      </c>
      <c r="AJ120" s="5">
        <f t="shared" si="59"/>
        <v>8.2419796448971582E-3</v>
      </c>
      <c r="AK120" s="5">
        <f t="shared" si="60"/>
        <v>0.16815022155023565</v>
      </c>
      <c r="AL120" s="5">
        <f t="shared" si="61"/>
        <v>7.016273680572882E-2</v>
      </c>
      <c r="AM120" s="5">
        <f t="shared" si="62"/>
        <v>7.7477923225593756E-2</v>
      </c>
      <c r="AN120" s="5">
        <f t="shared" si="63"/>
        <v>8.0579652560276771E-2</v>
      </c>
      <c r="AO120" s="5">
        <f t="shared" si="64"/>
        <v>5.3124731657573657E-2</v>
      </c>
      <c r="AP120" s="5">
        <f t="shared" si="65"/>
        <v>1.3258430174061267E-2</v>
      </c>
      <c r="AQ120" s="5">
        <f t="shared" si="66"/>
        <v>1.5204871162272122E-3</v>
      </c>
      <c r="AR120" s="5">
        <f t="shared" si="67"/>
        <v>0</v>
      </c>
      <c r="AS120" s="5">
        <f t="shared" si="68"/>
        <v>0</v>
      </c>
      <c r="AT120" s="5">
        <f t="shared" si="69"/>
        <v>2.2410758884793341E-4</v>
      </c>
      <c r="AU120" s="5">
        <f t="shared" si="70"/>
        <v>0</v>
      </c>
      <c r="AV120" s="1">
        <f t="shared" si="87"/>
        <v>0.99999999999999978</v>
      </c>
    </row>
    <row r="121" spans="1:48">
      <c r="A121" s="1">
        <v>57.9</v>
      </c>
      <c r="B121" s="1">
        <v>1.1599999999999999</v>
      </c>
      <c r="C121" s="1">
        <v>14.8</v>
      </c>
      <c r="D121" s="1">
        <v>8.89</v>
      </c>
      <c r="E121" s="1">
        <v>5.64</v>
      </c>
      <c r="F121" s="1">
        <v>7.6</v>
      </c>
      <c r="G121" s="1">
        <v>2.04</v>
      </c>
      <c r="H121" s="1">
        <v>1.02</v>
      </c>
      <c r="I121" s="1">
        <v>0.15</v>
      </c>
      <c r="J121" s="1"/>
      <c r="K121" s="1"/>
      <c r="L121" s="1">
        <v>0.02</v>
      </c>
      <c r="M121" s="1"/>
      <c r="N121" s="3">
        <f t="shared" si="72"/>
        <v>99.22</v>
      </c>
      <c r="O121" s="2">
        <v>1160</v>
      </c>
      <c r="P121" s="2">
        <v>1E-4</v>
      </c>
      <c r="Q121" s="2" t="s">
        <v>7</v>
      </c>
      <c r="S121" s="2" t="s">
        <v>139</v>
      </c>
      <c r="T121" s="5">
        <f t="shared" si="73"/>
        <v>0.96371504660452734</v>
      </c>
      <c r="U121" s="5">
        <f t="shared" si="74"/>
        <v>1.4518147684605754E-2</v>
      </c>
      <c r="V121" s="5">
        <f t="shared" si="75"/>
        <v>0.29030992546096512</v>
      </c>
      <c r="W121" s="5">
        <f t="shared" si="76"/>
        <v>0.12372999304105778</v>
      </c>
      <c r="X121" s="5">
        <f t="shared" si="77"/>
        <v>0.13995037220843673</v>
      </c>
      <c r="Y121" s="5">
        <f t="shared" si="78"/>
        <v>0.1355206847360913</v>
      </c>
      <c r="Z121" s="5">
        <f t="shared" si="79"/>
        <v>6.5827686350435635E-2</v>
      </c>
      <c r="AA121" s="5">
        <f t="shared" si="80"/>
        <v>2.1656050955414011E-2</v>
      </c>
      <c r="AB121" s="5">
        <f t="shared" si="81"/>
        <v>2.11446292641669E-3</v>
      </c>
      <c r="AC121" s="5">
        <f t="shared" si="82"/>
        <v>0</v>
      </c>
      <c r="AD121" s="5">
        <f t="shared" si="83"/>
        <v>0</v>
      </c>
      <c r="AE121" s="5">
        <f t="shared" si="84"/>
        <v>2.6317520889532203E-4</v>
      </c>
      <c r="AF121" s="5">
        <f t="shared" si="85"/>
        <v>0</v>
      </c>
      <c r="AG121" s="1">
        <f t="shared" si="86"/>
        <v>1.7576055451768458</v>
      </c>
      <c r="AH121" s="1"/>
      <c r="AI121" s="5">
        <f t="shared" si="58"/>
        <v>0.5483113371194791</v>
      </c>
      <c r="AJ121" s="5">
        <f t="shared" si="59"/>
        <v>8.2601854121625313E-3</v>
      </c>
      <c r="AK121" s="5">
        <f t="shared" si="60"/>
        <v>0.16517353751962296</v>
      </c>
      <c r="AL121" s="5">
        <f t="shared" si="61"/>
        <v>7.0396906393811118E-2</v>
      </c>
      <c r="AM121" s="5">
        <f t="shared" si="62"/>
        <v>7.9625586407873608E-2</v>
      </c>
      <c r="AN121" s="5">
        <f t="shared" si="63"/>
        <v>7.7105289698238613E-2</v>
      </c>
      <c r="AO121" s="5">
        <f t="shared" si="64"/>
        <v>3.7453048854492674E-2</v>
      </c>
      <c r="AP121" s="5">
        <f t="shared" si="65"/>
        <v>1.232133740977418E-2</v>
      </c>
      <c r="AQ121" s="5">
        <f t="shared" si="66"/>
        <v>1.2030361034187215E-3</v>
      </c>
      <c r="AR121" s="5">
        <f t="shared" si="67"/>
        <v>0</v>
      </c>
      <c r="AS121" s="5">
        <f t="shared" si="68"/>
        <v>0</v>
      </c>
      <c r="AT121" s="5">
        <f t="shared" si="69"/>
        <v>1.4973508112643217E-4</v>
      </c>
      <c r="AU121" s="5">
        <f t="shared" si="70"/>
        <v>0</v>
      </c>
      <c r="AV121" s="1">
        <f t="shared" si="87"/>
        <v>1</v>
      </c>
    </row>
    <row r="122" spans="1:48">
      <c r="A122" s="1">
        <v>56.9</v>
      </c>
      <c r="B122" s="1">
        <v>2.08</v>
      </c>
      <c r="C122" s="1">
        <v>13.7</v>
      </c>
      <c r="D122" s="1">
        <v>11.4</v>
      </c>
      <c r="E122" s="1">
        <v>3.54</v>
      </c>
      <c r="F122" s="1">
        <v>7.11</v>
      </c>
      <c r="G122" s="1">
        <v>2.31</v>
      </c>
      <c r="H122" s="1">
        <v>1.8</v>
      </c>
      <c r="I122" s="1">
        <v>0.1</v>
      </c>
      <c r="J122" s="1"/>
      <c r="K122" s="1"/>
      <c r="L122" s="1">
        <v>0.1</v>
      </c>
      <c r="M122" s="1"/>
      <c r="N122" s="3">
        <f t="shared" si="72"/>
        <v>99.039999999999992</v>
      </c>
      <c r="O122" s="2">
        <v>1106</v>
      </c>
      <c r="P122" s="2">
        <v>1E-4</v>
      </c>
      <c r="Q122" s="2" t="s">
        <v>10</v>
      </c>
      <c r="S122" s="2" t="s">
        <v>139</v>
      </c>
      <c r="T122" s="5">
        <f t="shared" si="73"/>
        <v>0.94707057256990679</v>
      </c>
      <c r="U122" s="5">
        <f t="shared" si="74"/>
        <v>2.6032540675844804E-2</v>
      </c>
      <c r="V122" s="5">
        <f t="shared" si="75"/>
        <v>0.26873283640643392</v>
      </c>
      <c r="W122" s="5">
        <f t="shared" si="76"/>
        <v>0.15866388308977036</v>
      </c>
      <c r="X122" s="5">
        <f t="shared" si="77"/>
        <v>8.7841191066997532E-2</v>
      </c>
      <c r="Y122" s="5">
        <f t="shared" si="78"/>
        <v>0.12678316690442226</v>
      </c>
      <c r="Z122" s="5">
        <f t="shared" si="79"/>
        <v>7.4540174249757993E-2</v>
      </c>
      <c r="AA122" s="5">
        <f t="shared" si="80"/>
        <v>3.8216560509554139E-2</v>
      </c>
      <c r="AB122" s="5">
        <f t="shared" si="81"/>
        <v>1.4096419509444602E-3</v>
      </c>
      <c r="AC122" s="5">
        <f t="shared" si="82"/>
        <v>0</v>
      </c>
      <c r="AD122" s="5">
        <f t="shared" si="83"/>
        <v>0</v>
      </c>
      <c r="AE122" s="5">
        <f t="shared" si="84"/>
        <v>1.3158760444766102E-3</v>
      </c>
      <c r="AF122" s="5">
        <f t="shared" si="85"/>
        <v>0</v>
      </c>
      <c r="AG122" s="1">
        <f t="shared" si="86"/>
        <v>1.7306064434681092</v>
      </c>
      <c r="AH122" s="1"/>
      <c r="AI122" s="5">
        <f t="shared" si="58"/>
        <v>0.54724780214731639</v>
      </c>
      <c r="AJ122" s="5">
        <f t="shared" si="59"/>
        <v>1.504243831640658E-2</v>
      </c>
      <c r="AK122" s="5">
        <f t="shared" si="60"/>
        <v>0.15528246610933527</v>
      </c>
      <c r="AL122" s="5">
        <f t="shared" si="61"/>
        <v>9.1681088839476607E-2</v>
      </c>
      <c r="AM122" s="5">
        <f t="shared" si="62"/>
        <v>5.0757462159313996E-2</v>
      </c>
      <c r="AN122" s="5">
        <f t="shared" si="63"/>
        <v>7.3259386836877077E-2</v>
      </c>
      <c r="AO122" s="5">
        <f t="shared" si="64"/>
        <v>4.3071707337677886E-2</v>
      </c>
      <c r="AP122" s="5">
        <f t="shared" si="65"/>
        <v>2.2082756396635581E-2</v>
      </c>
      <c r="AQ122" s="5">
        <f t="shared" si="66"/>
        <v>8.1453640500699803E-4</v>
      </c>
      <c r="AR122" s="5">
        <f t="shared" si="67"/>
        <v>0</v>
      </c>
      <c r="AS122" s="5">
        <f t="shared" si="68"/>
        <v>0</v>
      </c>
      <c r="AT122" s="5">
        <f t="shared" si="69"/>
        <v>7.6035545195337099E-4</v>
      </c>
      <c r="AU122" s="5">
        <f t="shared" si="70"/>
        <v>0</v>
      </c>
      <c r="AV122" s="1">
        <f t="shared" si="87"/>
        <v>0.99999999999999967</v>
      </c>
    </row>
    <row r="123" spans="1:48">
      <c r="A123" s="1">
        <v>55.8</v>
      </c>
      <c r="B123" s="1">
        <v>1.1000000000000001</v>
      </c>
      <c r="C123" s="1">
        <v>15.8</v>
      </c>
      <c r="D123" s="1">
        <v>8.32</v>
      </c>
      <c r="E123" s="1">
        <v>6.41</v>
      </c>
      <c r="F123" s="1">
        <v>8.34</v>
      </c>
      <c r="G123" s="1">
        <v>2.8</v>
      </c>
      <c r="H123" s="1">
        <v>0.82</v>
      </c>
      <c r="I123" s="1">
        <v>0.11</v>
      </c>
      <c r="J123" s="1"/>
      <c r="K123" s="1"/>
      <c r="L123" s="1">
        <v>0.06</v>
      </c>
      <c r="M123" s="1"/>
      <c r="N123" s="3">
        <f t="shared" si="72"/>
        <v>99.56</v>
      </c>
      <c r="O123" s="2">
        <v>1174</v>
      </c>
      <c r="P123" s="2">
        <v>1E-4</v>
      </c>
      <c r="Q123" s="2" t="s">
        <v>7</v>
      </c>
      <c r="S123" s="2" t="s">
        <v>138</v>
      </c>
      <c r="T123" s="5">
        <f t="shared" si="73"/>
        <v>0.92876165113182418</v>
      </c>
      <c r="U123" s="5">
        <f t="shared" si="74"/>
        <v>1.3767209011264081E-2</v>
      </c>
      <c r="V123" s="5">
        <f t="shared" si="75"/>
        <v>0.30992546096508439</v>
      </c>
      <c r="W123" s="5">
        <f t="shared" si="76"/>
        <v>0.11579679888656925</v>
      </c>
      <c r="X123" s="5">
        <f t="shared" si="77"/>
        <v>0.15905707196029778</v>
      </c>
      <c r="Y123" s="5">
        <f t="shared" si="78"/>
        <v>0.14871611982881597</v>
      </c>
      <c r="Z123" s="5">
        <f t="shared" si="79"/>
        <v>9.0351726363343016E-2</v>
      </c>
      <c r="AA123" s="5">
        <f t="shared" si="80"/>
        <v>1.7409766454352441E-2</v>
      </c>
      <c r="AB123" s="5">
        <f t="shared" si="81"/>
        <v>1.5506061460389062E-3</v>
      </c>
      <c r="AC123" s="5">
        <f t="shared" si="82"/>
        <v>0</v>
      </c>
      <c r="AD123" s="5">
        <f t="shared" si="83"/>
        <v>0</v>
      </c>
      <c r="AE123" s="5">
        <f t="shared" si="84"/>
        <v>7.8952562668596616E-4</v>
      </c>
      <c r="AF123" s="5">
        <f t="shared" si="85"/>
        <v>0</v>
      </c>
      <c r="AG123" s="1">
        <f t="shared" si="86"/>
        <v>1.7861259363742761</v>
      </c>
      <c r="AH123" s="1"/>
      <c r="AI123" s="5">
        <f t="shared" si="58"/>
        <v>0.51998665503797126</v>
      </c>
      <c r="AJ123" s="5">
        <f t="shared" si="59"/>
        <v>7.7078601966951189E-3</v>
      </c>
      <c r="AK123" s="5">
        <f t="shared" si="60"/>
        <v>0.17351825795341938</v>
      </c>
      <c r="AL123" s="5">
        <f t="shared" si="61"/>
        <v>6.4831262190632261E-2</v>
      </c>
      <c r="AM123" s="5">
        <f t="shared" si="62"/>
        <v>8.9051431772595877E-2</v>
      </c>
      <c r="AN123" s="5">
        <f t="shared" si="63"/>
        <v>8.3261833222522036E-2</v>
      </c>
      <c r="AO123" s="5">
        <f t="shared" si="64"/>
        <v>5.05853056177838E-2</v>
      </c>
      <c r="AP123" s="5">
        <f t="shared" si="65"/>
        <v>9.7472222421746916E-3</v>
      </c>
      <c r="AQ123" s="5">
        <f t="shared" si="66"/>
        <v>8.6813931451358887E-4</v>
      </c>
      <c r="AR123" s="5">
        <f t="shared" si="67"/>
        <v>0</v>
      </c>
      <c r="AS123" s="5">
        <f t="shared" si="68"/>
        <v>0</v>
      </c>
      <c r="AT123" s="5">
        <f t="shared" si="69"/>
        <v>4.4203245169187441E-4</v>
      </c>
      <c r="AU123" s="5">
        <f t="shared" si="70"/>
        <v>0</v>
      </c>
      <c r="AV123" s="1">
        <f t="shared" si="87"/>
        <v>0.99999999999999989</v>
      </c>
    </row>
    <row r="124" spans="1:48">
      <c r="A124" s="1">
        <v>57.3</v>
      </c>
      <c r="B124" s="1">
        <v>2.75</v>
      </c>
      <c r="C124" s="1">
        <v>13.5</v>
      </c>
      <c r="D124" s="1">
        <v>10.7</v>
      </c>
      <c r="E124" s="1">
        <v>4.0599999999999996</v>
      </c>
      <c r="F124" s="1">
        <v>7.33</v>
      </c>
      <c r="G124" s="1">
        <v>2.59</v>
      </c>
      <c r="H124" s="1">
        <v>1.8</v>
      </c>
      <c r="I124" s="1">
        <v>0.24</v>
      </c>
      <c r="J124" s="1"/>
      <c r="K124" s="1"/>
      <c r="L124" s="1">
        <v>0.01</v>
      </c>
      <c r="M124" s="1"/>
      <c r="N124" s="3">
        <f t="shared" si="72"/>
        <v>100.28</v>
      </c>
      <c r="O124" s="2">
        <v>1105</v>
      </c>
      <c r="P124" s="2">
        <v>1E-4</v>
      </c>
      <c r="Q124" s="2" t="s">
        <v>10</v>
      </c>
      <c r="S124" s="2" t="s">
        <v>139</v>
      </c>
      <c r="T124" s="5">
        <f t="shared" si="73"/>
        <v>0.95372836218375501</v>
      </c>
      <c r="U124" s="5">
        <f t="shared" si="74"/>
        <v>3.4418022528160196E-2</v>
      </c>
      <c r="V124" s="5">
        <f t="shared" si="75"/>
        <v>0.26480972930561009</v>
      </c>
      <c r="W124" s="5">
        <f t="shared" si="76"/>
        <v>0.14892136395267919</v>
      </c>
      <c r="X124" s="5">
        <f t="shared" si="77"/>
        <v>0.10074441687344914</v>
      </c>
      <c r="Y124" s="5">
        <f t="shared" si="78"/>
        <v>0.13070613409415122</v>
      </c>
      <c r="Z124" s="5">
        <f t="shared" si="79"/>
        <v>8.3575346886092292E-2</v>
      </c>
      <c r="AA124" s="5">
        <f t="shared" si="80"/>
        <v>3.8216560509554139E-2</v>
      </c>
      <c r="AB124" s="5">
        <f t="shared" si="81"/>
        <v>3.3831406822667043E-3</v>
      </c>
      <c r="AC124" s="5">
        <f t="shared" si="82"/>
        <v>0</v>
      </c>
      <c r="AD124" s="5">
        <f t="shared" si="83"/>
        <v>0</v>
      </c>
      <c r="AE124" s="5">
        <f t="shared" si="84"/>
        <v>1.3158760444766102E-4</v>
      </c>
      <c r="AF124" s="5">
        <f t="shared" si="85"/>
        <v>0</v>
      </c>
      <c r="AG124" s="1">
        <f t="shared" si="86"/>
        <v>1.7586346646201654</v>
      </c>
      <c r="AH124" s="1"/>
      <c r="AI124" s="5">
        <f t="shared" si="58"/>
        <v>0.54231181800896877</v>
      </c>
      <c r="AJ124" s="5">
        <f t="shared" si="59"/>
        <v>1.957087689704666E-2</v>
      </c>
      <c r="AK124" s="5">
        <f t="shared" si="60"/>
        <v>0.15057688480330531</v>
      </c>
      <c r="AL124" s="5">
        <f t="shared" si="61"/>
        <v>8.4680102666373644E-2</v>
      </c>
      <c r="AM124" s="5">
        <f t="shared" si="62"/>
        <v>5.7285585744557235E-2</v>
      </c>
      <c r="AN124" s="5">
        <f t="shared" si="63"/>
        <v>7.4322505250049464E-2</v>
      </c>
      <c r="AO124" s="5">
        <f t="shared" si="64"/>
        <v>4.7522858821927701E-2</v>
      </c>
      <c r="AP124" s="5">
        <f t="shared" si="65"/>
        <v>2.1730812702823787E-2</v>
      </c>
      <c r="AQ124" s="5">
        <f t="shared" si="66"/>
        <v>1.9237313754402788E-3</v>
      </c>
      <c r="AR124" s="5">
        <f t="shared" si="67"/>
        <v>0</v>
      </c>
      <c r="AS124" s="5">
        <f t="shared" si="68"/>
        <v>0</v>
      </c>
      <c r="AT124" s="5">
        <f t="shared" si="69"/>
        <v>7.4823729507277542E-5</v>
      </c>
      <c r="AU124" s="5">
        <f t="shared" si="70"/>
        <v>0</v>
      </c>
      <c r="AV124" s="1">
        <f t="shared" si="87"/>
        <v>1</v>
      </c>
    </row>
    <row r="125" spans="1:48">
      <c r="A125" s="1">
        <v>53.7</v>
      </c>
      <c r="B125" s="1">
        <v>1.31</v>
      </c>
      <c r="C125" s="1">
        <v>15.4</v>
      </c>
      <c r="D125" s="1">
        <v>13.4</v>
      </c>
      <c r="E125" s="1">
        <v>5.2</v>
      </c>
      <c r="F125" s="1">
        <v>7.67</v>
      </c>
      <c r="G125" s="1">
        <v>3.01</v>
      </c>
      <c r="H125" s="1">
        <v>0.74</v>
      </c>
      <c r="I125" s="1">
        <v>0.15</v>
      </c>
      <c r="J125" s="1"/>
      <c r="K125" s="1"/>
      <c r="L125" s="1">
        <v>0.04</v>
      </c>
      <c r="M125" s="1"/>
      <c r="N125" s="3">
        <f t="shared" si="72"/>
        <v>100.62000000000003</v>
      </c>
      <c r="O125" s="2">
        <v>1145</v>
      </c>
      <c r="P125" s="2">
        <v>1E-4</v>
      </c>
      <c r="Q125" s="2" t="s">
        <v>7</v>
      </c>
      <c r="S125" s="2" t="s">
        <v>138</v>
      </c>
      <c r="T125" s="5">
        <f t="shared" si="73"/>
        <v>0.89380825565912125</v>
      </c>
      <c r="U125" s="5">
        <f t="shared" si="74"/>
        <v>1.6395494367959951E-2</v>
      </c>
      <c r="V125" s="5">
        <f t="shared" si="75"/>
        <v>0.30207924676343667</v>
      </c>
      <c r="W125" s="5">
        <f t="shared" si="76"/>
        <v>0.18649965205288799</v>
      </c>
      <c r="X125" s="5">
        <f t="shared" si="77"/>
        <v>0.12903225806451615</v>
      </c>
      <c r="Y125" s="5">
        <f t="shared" si="78"/>
        <v>0.13676890156918689</v>
      </c>
      <c r="Z125" s="5">
        <f t="shared" si="79"/>
        <v>9.712810584059374E-2</v>
      </c>
      <c r="AA125" s="5">
        <f t="shared" si="80"/>
        <v>1.5711252653927813E-2</v>
      </c>
      <c r="AB125" s="5">
        <f t="shared" si="81"/>
        <v>2.11446292641669E-3</v>
      </c>
      <c r="AC125" s="5">
        <f t="shared" si="82"/>
        <v>0</v>
      </c>
      <c r="AD125" s="5">
        <f t="shared" si="83"/>
        <v>0</v>
      </c>
      <c r="AE125" s="5">
        <f t="shared" si="84"/>
        <v>5.2635041779064407E-4</v>
      </c>
      <c r="AF125" s="5">
        <f t="shared" si="85"/>
        <v>0</v>
      </c>
      <c r="AG125" s="1">
        <f t="shared" si="86"/>
        <v>1.7800639803158378</v>
      </c>
      <c r="AH125" s="1"/>
      <c r="AI125" s="5">
        <f t="shared" si="58"/>
        <v>0.50212142122022618</v>
      </c>
      <c r="AJ125" s="5">
        <f t="shared" si="59"/>
        <v>9.2106208255789152E-3</v>
      </c>
      <c r="AK125" s="5">
        <f t="shared" si="60"/>
        <v>0.16970134225728142</v>
      </c>
      <c r="AL125" s="5">
        <f t="shared" si="61"/>
        <v>0.10477131952290683</v>
      </c>
      <c r="AM125" s="5">
        <f t="shared" si="62"/>
        <v>7.2487427132603338E-2</v>
      </c>
      <c r="AN125" s="5">
        <f t="shared" si="63"/>
        <v>7.6833699845395398E-2</v>
      </c>
      <c r="AO125" s="5">
        <f t="shared" si="64"/>
        <v>5.4564390333520618E-2</v>
      </c>
      <c r="AP125" s="5">
        <f t="shared" si="65"/>
        <v>8.8262291848297258E-3</v>
      </c>
      <c r="AQ125" s="5">
        <f t="shared" si="66"/>
        <v>1.1878578240999628E-3</v>
      </c>
      <c r="AR125" s="5">
        <f t="shared" si="67"/>
        <v>0</v>
      </c>
      <c r="AS125" s="5">
        <f t="shared" si="68"/>
        <v>0</v>
      </c>
      <c r="AT125" s="5">
        <f t="shared" si="69"/>
        <v>2.9569185355756339E-4</v>
      </c>
      <c r="AU125" s="5">
        <f t="shared" si="70"/>
        <v>0</v>
      </c>
      <c r="AV125" s="1">
        <f t="shared" si="87"/>
        <v>1</v>
      </c>
    </row>
    <row r="126" spans="1:48">
      <c r="A126" s="1">
        <v>55.1</v>
      </c>
      <c r="B126" s="1">
        <v>1.55</v>
      </c>
      <c r="C126" s="1">
        <v>14.3</v>
      </c>
      <c r="D126" s="1">
        <v>10.9</v>
      </c>
      <c r="E126" s="1">
        <v>4.79</v>
      </c>
      <c r="F126" s="1">
        <v>7.86</v>
      </c>
      <c r="G126" s="1">
        <v>3.44</v>
      </c>
      <c r="H126" s="1">
        <v>0.91</v>
      </c>
      <c r="I126" s="1">
        <v>0.15</v>
      </c>
      <c r="J126" s="1"/>
      <c r="K126" s="1"/>
      <c r="L126" s="1">
        <v>0.04</v>
      </c>
      <c r="M126" s="1"/>
      <c r="N126" s="3">
        <f t="shared" si="72"/>
        <v>99.04000000000002</v>
      </c>
      <c r="O126" s="2">
        <v>1139</v>
      </c>
      <c r="P126" s="2">
        <v>1E-4</v>
      </c>
      <c r="Q126" s="2" t="s">
        <v>7</v>
      </c>
      <c r="S126" s="2" t="s">
        <v>138</v>
      </c>
      <c r="T126" s="5">
        <f t="shared" si="73"/>
        <v>0.91711051930758991</v>
      </c>
      <c r="U126" s="5">
        <f t="shared" si="74"/>
        <v>1.9399249061326656E-2</v>
      </c>
      <c r="V126" s="5">
        <f t="shared" si="75"/>
        <v>0.28050215770890546</v>
      </c>
      <c r="W126" s="5">
        <f t="shared" si="76"/>
        <v>0.15170494084899097</v>
      </c>
      <c r="X126" s="5">
        <f t="shared" si="77"/>
        <v>0.11885856079404468</v>
      </c>
      <c r="Y126" s="5">
        <f t="shared" si="78"/>
        <v>0.14015691868758917</v>
      </c>
      <c r="Z126" s="5">
        <f t="shared" si="79"/>
        <v>0.11100354953210713</v>
      </c>
      <c r="AA126" s="5">
        <f t="shared" si="80"/>
        <v>1.9320594479830148E-2</v>
      </c>
      <c r="AB126" s="5">
        <f t="shared" si="81"/>
        <v>2.11446292641669E-3</v>
      </c>
      <c r="AC126" s="5">
        <f t="shared" si="82"/>
        <v>0</v>
      </c>
      <c r="AD126" s="5">
        <f t="shared" si="83"/>
        <v>0</v>
      </c>
      <c r="AE126" s="5">
        <f t="shared" si="84"/>
        <v>5.2635041779064407E-4</v>
      </c>
      <c r="AF126" s="5">
        <f t="shared" si="85"/>
        <v>0</v>
      </c>
      <c r="AG126" s="1">
        <f t="shared" si="86"/>
        <v>1.7606973037645914</v>
      </c>
      <c r="AH126" s="1"/>
      <c r="AI126" s="5">
        <f t="shared" si="58"/>
        <v>0.5208791524509595</v>
      </c>
      <c r="AJ126" s="5">
        <f t="shared" si="59"/>
        <v>1.1017935348596622E-2</v>
      </c>
      <c r="AK126" s="5">
        <f t="shared" si="60"/>
        <v>0.1593131068634891</v>
      </c>
      <c r="AL126" s="5">
        <f t="shared" si="61"/>
        <v>8.616185219607414E-2</v>
      </c>
      <c r="AM126" s="5">
        <f t="shared" si="62"/>
        <v>6.750652740815255E-2</v>
      </c>
      <c r="AN126" s="5">
        <f t="shared" si="63"/>
        <v>7.9603074525028308E-2</v>
      </c>
      <c r="AO126" s="5">
        <f t="shared" si="64"/>
        <v>6.3045220376476765E-2</v>
      </c>
      <c r="AP126" s="5">
        <f t="shared" si="65"/>
        <v>1.0973262944471089E-2</v>
      </c>
      <c r="AQ126" s="5">
        <f t="shared" si="66"/>
        <v>1.2009235897026157E-3</v>
      </c>
      <c r="AR126" s="5">
        <f t="shared" si="67"/>
        <v>0</v>
      </c>
      <c r="AS126" s="5">
        <f t="shared" si="68"/>
        <v>0</v>
      </c>
      <c r="AT126" s="5">
        <f t="shared" si="69"/>
        <v>2.9894429704937977E-4</v>
      </c>
      <c r="AU126" s="5">
        <f t="shared" si="70"/>
        <v>0</v>
      </c>
      <c r="AV126" s="1">
        <f t="shared" si="87"/>
        <v>1.0000000000000002</v>
      </c>
    </row>
    <row r="127" spans="1:48">
      <c r="A127" s="1">
        <v>55.7</v>
      </c>
      <c r="B127" s="1">
        <v>1.69</v>
      </c>
      <c r="C127" s="1">
        <v>14.5</v>
      </c>
      <c r="D127" s="1">
        <v>11.6</v>
      </c>
      <c r="E127" s="1">
        <v>4.41</v>
      </c>
      <c r="F127" s="1">
        <v>7.84</v>
      </c>
      <c r="G127" s="1">
        <v>3.29</v>
      </c>
      <c r="H127" s="1">
        <v>0.93</v>
      </c>
      <c r="I127" s="1">
        <v>0.09</v>
      </c>
      <c r="J127" s="1"/>
      <c r="K127" s="1"/>
      <c r="L127" s="1">
        <v>0.03</v>
      </c>
      <c r="M127" s="1"/>
      <c r="N127" s="3">
        <f t="shared" si="72"/>
        <v>100.08000000000001</v>
      </c>
      <c r="O127" s="2">
        <v>1130</v>
      </c>
      <c r="P127" s="2">
        <v>1E-4</v>
      </c>
      <c r="Q127" s="2" t="s">
        <v>7</v>
      </c>
      <c r="S127" s="2" t="s">
        <v>138</v>
      </c>
      <c r="T127" s="5">
        <f t="shared" si="73"/>
        <v>0.92709720372836224</v>
      </c>
      <c r="U127" s="5">
        <f t="shared" si="74"/>
        <v>2.1151439299123904E-2</v>
      </c>
      <c r="V127" s="5">
        <f t="shared" si="75"/>
        <v>0.28442526480972935</v>
      </c>
      <c r="W127" s="5">
        <f t="shared" si="76"/>
        <v>0.16144745998608212</v>
      </c>
      <c r="X127" s="5">
        <f t="shared" si="77"/>
        <v>0.10942928039702235</v>
      </c>
      <c r="Y127" s="5">
        <f t="shared" si="78"/>
        <v>0.13980028530670471</v>
      </c>
      <c r="Z127" s="5">
        <f t="shared" si="79"/>
        <v>0.10616327847692805</v>
      </c>
      <c r="AA127" s="5">
        <f t="shared" si="80"/>
        <v>1.9745222929936305E-2</v>
      </c>
      <c r="AB127" s="5">
        <f t="shared" si="81"/>
        <v>1.268677755850014E-3</v>
      </c>
      <c r="AC127" s="5">
        <f t="shared" si="82"/>
        <v>0</v>
      </c>
      <c r="AD127" s="5">
        <f t="shared" si="83"/>
        <v>0</v>
      </c>
      <c r="AE127" s="5">
        <f t="shared" si="84"/>
        <v>3.9476281334298308E-4</v>
      </c>
      <c r="AF127" s="5">
        <f t="shared" si="85"/>
        <v>0</v>
      </c>
      <c r="AG127" s="1">
        <f t="shared" si="86"/>
        <v>1.7709228755030819</v>
      </c>
      <c r="AH127" s="1"/>
      <c r="AI127" s="5">
        <f t="shared" si="58"/>
        <v>0.52351077314137318</v>
      </c>
      <c r="AJ127" s="5">
        <f t="shared" si="59"/>
        <v>1.194373825744118E-2</v>
      </c>
      <c r="AK127" s="5">
        <f t="shared" si="60"/>
        <v>0.1606084989607072</v>
      </c>
      <c r="AL127" s="5">
        <f t="shared" si="61"/>
        <v>9.1165720551335871E-2</v>
      </c>
      <c r="AM127" s="5">
        <f t="shared" si="62"/>
        <v>6.1792233818164323E-2</v>
      </c>
      <c r="AN127" s="5">
        <f t="shared" si="63"/>
        <v>7.8942051763259538E-2</v>
      </c>
      <c r="AO127" s="5">
        <f t="shared" si="64"/>
        <v>5.9947996575948743E-2</v>
      </c>
      <c r="AP127" s="5">
        <f t="shared" si="65"/>
        <v>1.1149679753460241E-2</v>
      </c>
      <c r="AQ127" s="5">
        <f t="shared" si="66"/>
        <v>7.1639356710529215E-4</v>
      </c>
      <c r="AR127" s="5">
        <f t="shared" si="67"/>
        <v>0</v>
      </c>
      <c r="AS127" s="5">
        <f t="shared" si="68"/>
        <v>0</v>
      </c>
      <c r="AT127" s="5">
        <f t="shared" si="69"/>
        <v>2.2291361120446268E-4</v>
      </c>
      <c r="AU127" s="5">
        <f t="shared" si="70"/>
        <v>0</v>
      </c>
      <c r="AV127" s="1">
        <f t="shared" si="87"/>
        <v>1</v>
      </c>
    </row>
    <row r="128" spans="1:48">
      <c r="A128" s="1">
        <v>54.5</v>
      </c>
      <c r="B128" s="1">
        <v>1.66</v>
      </c>
      <c r="C128" s="1">
        <v>13.2</v>
      </c>
      <c r="D128" s="1">
        <v>12.9</v>
      </c>
      <c r="E128" s="1">
        <v>4.2699999999999996</v>
      </c>
      <c r="F128" s="1">
        <v>7.84</v>
      </c>
      <c r="G128" s="1">
        <v>2.88</v>
      </c>
      <c r="H128" s="1">
        <v>0.99</v>
      </c>
      <c r="I128" s="1">
        <v>0.16</v>
      </c>
      <c r="J128" s="1"/>
      <c r="K128" s="1"/>
      <c r="L128" s="1">
        <v>0.04</v>
      </c>
      <c r="M128" s="1"/>
      <c r="N128" s="3">
        <f t="shared" si="72"/>
        <v>98.44</v>
      </c>
      <c r="O128" s="2">
        <v>1116</v>
      </c>
      <c r="P128" s="2">
        <v>1E-4</v>
      </c>
      <c r="Q128" s="2" t="s">
        <v>7</v>
      </c>
      <c r="S128" s="2" t="s">
        <v>138</v>
      </c>
      <c r="T128" s="5">
        <f t="shared" si="73"/>
        <v>0.90712383488681758</v>
      </c>
      <c r="U128" s="5">
        <f t="shared" si="74"/>
        <v>2.0775969962453063E-2</v>
      </c>
      <c r="V128" s="5">
        <f t="shared" si="75"/>
        <v>0.25892506865437426</v>
      </c>
      <c r="W128" s="5">
        <f t="shared" si="76"/>
        <v>0.17954070981210857</v>
      </c>
      <c r="X128" s="5">
        <f t="shared" si="77"/>
        <v>0.10595533498759305</v>
      </c>
      <c r="Y128" s="5">
        <f t="shared" si="78"/>
        <v>0.13980028530670471</v>
      </c>
      <c r="Z128" s="5">
        <f t="shared" si="79"/>
        <v>9.2933204259438532E-2</v>
      </c>
      <c r="AA128" s="5">
        <f t="shared" si="80"/>
        <v>2.1019108280254776E-2</v>
      </c>
      <c r="AB128" s="5">
        <f t="shared" si="81"/>
        <v>2.2554271215111362E-3</v>
      </c>
      <c r="AC128" s="5">
        <f t="shared" si="82"/>
        <v>0</v>
      </c>
      <c r="AD128" s="5">
        <f t="shared" si="83"/>
        <v>0</v>
      </c>
      <c r="AE128" s="5">
        <f t="shared" si="84"/>
        <v>5.2635041779064407E-4</v>
      </c>
      <c r="AF128" s="5">
        <f t="shared" si="85"/>
        <v>0</v>
      </c>
      <c r="AG128" s="1">
        <f t="shared" si="86"/>
        <v>1.7288552936890464</v>
      </c>
      <c r="AH128" s="1"/>
      <c r="AI128" s="5">
        <f t="shared" si="58"/>
        <v>0.52469621847366354</v>
      </c>
      <c r="AJ128" s="5">
        <f t="shared" si="59"/>
        <v>1.2017182721013693E-2</v>
      </c>
      <c r="AK128" s="5">
        <f t="shared" si="60"/>
        <v>0.14976676740936351</v>
      </c>
      <c r="AL128" s="5">
        <f t="shared" si="61"/>
        <v>0.10384947223026575</v>
      </c>
      <c r="AM128" s="5">
        <f t="shared" si="62"/>
        <v>6.1286410363185821E-2</v>
      </c>
      <c r="AN128" s="5">
        <f t="shared" si="63"/>
        <v>8.0862918844062215E-2</v>
      </c>
      <c r="AO128" s="5">
        <f t="shared" si="64"/>
        <v>5.3754183244068304E-2</v>
      </c>
      <c r="AP128" s="5">
        <f t="shared" si="65"/>
        <v>1.2157818156893872E-2</v>
      </c>
      <c r="AQ128" s="5">
        <f t="shared" si="66"/>
        <v>1.3045783124500179E-3</v>
      </c>
      <c r="AR128" s="5">
        <f t="shared" si="67"/>
        <v>0</v>
      </c>
      <c r="AS128" s="5">
        <f t="shared" si="68"/>
        <v>0</v>
      </c>
      <c r="AT128" s="5">
        <f t="shared" si="69"/>
        <v>3.0445024503323985E-4</v>
      </c>
      <c r="AU128" s="5">
        <f t="shared" si="70"/>
        <v>0</v>
      </c>
      <c r="AV128" s="1">
        <f t="shared" si="87"/>
        <v>1</v>
      </c>
    </row>
    <row r="129" spans="1:48">
      <c r="A129" s="1">
        <v>55.5</v>
      </c>
      <c r="B129" s="1">
        <v>2.2200000000000002</v>
      </c>
      <c r="C129" s="1">
        <v>13.5</v>
      </c>
      <c r="D129" s="1">
        <v>11.5</v>
      </c>
      <c r="E129" s="1">
        <v>3.97</v>
      </c>
      <c r="F129" s="1">
        <v>7.54</v>
      </c>
      <c r="G129" s="1">
        <v>2.93</v>
      </c>
      <c r="H129" s="1">
        <v>1.1599999999999999</v>
      </c>
      <c r="I129" s="1">
        <v>0.19</v>
      </c>
      <c r="J129" s="1"/>
      <c r="K129" s="1"/>
      <c r="L129" s="1">
        <v>0.03</v>
      </c>
      <c r="M129" s="1"/>
      <c r="N129" s="3">
        <f t="shared" si="72"/>
        <v>98.54</v>
      </c>
      <c r="O129" s="2">
        <v>1106</v>
      </c>
      <c r="P129" s="2">
        <v>1E-4</v>
      </c>
      <c r="Q129" s="2" t="s">
        <v>10</v>
      </c>
      <c r="S129" s="2" t="s">
        <v>138</v>
      </c>
      <c r="T129" s="5">
        <f t="shared" si="73"/>
        <v>0.92376830892143813</v>
      </c>
      <c r="U129" s="5">
        <f t="shared" si="74"/>
        <v>2.7784730913642051E-2</v>
      </c>
      <c r="V129" s="5">
        <f t="shared" si="75"/>
        <v>0.26480972930561009</v>
      </c>
      <c r="W129" s="5">
        <f t="shared" si="76"/>
        <v>0.16005567153792624</v>
      </c>
      <c r="X129" s="5">
        <f t="shared" si="77"/>
        <v>9.8511166253101745E-2</v>
      </c>
      <c r="Y129" s="5">
        <f t="shared" si="78"/>
        <v>0.13445078459343796</v>
      </c>
      <c r="Z129" s="5">
        <f t="shared" si="79"/>
        <v>9.4546627944498238E-2</v>
      </c>
      <c r="AA129" s="5">
        <f t="shared" si="80"/>
        <v>2.4628450106157111E-2</v>
      </c>
      <c r="AB129" s="5">
        <f t="shared" si="81"/>
        <v>2.6783197067944743E-3</v>
      </c>
      <c r="AC129" s="5">
        <f t="shared" si="82"/>
        <v>0</v>
      </c>
      <c r="AD129" s="5">
        <f t="shared" si="83"/>
        <v>0</v>
      </c>
      <c r="AE129" s="5">
        <f t="shared" si="84"/>
        <v>3.9476281334298308E-4</v>
      </c>
      <c r="AF129" s="5">
        <f t="shared" si="85"/>
        <v>0</v>
      </c>
      <c r="AG129" s="1">
        <f t="shared" si="86"/>
        <v>1.7316285520959491</v>
      </c>
      <c r="AH129" s="1"/>
      <c r="AI129" s="5">
        <f t="shared" si="58"/>
        <v>0.5334679356050791</v>
      </c>
      <c r="AJ129" s="5">
        <f t="shared" si="59"/>
        <v>1.604543357754851E-2</v>
      </c>
      <c r="AK129" s="5">
        <f t="shared" si="60"/>
        <v>0.15292525003996182</v>
      </c>
      <c r="AL129" s="5">
        <f t="shared" si="61"/>
        <v>9.243071866896406E-2</v>
      </c>
      <c r="AM129" s="5">
        <f t="shared" si="62"/>
        <v>5.6889317361893017E-2</v>
      </c>
      <c r="AN129" s="5">
        <f t="shared" si="63"/>
        <v>7.7644125485630169E-2</v>
      </c>
      <c r="AO129" s="5">
        <f t="shared" si="64"/>
        <v>5.4599831950137206E-2</v>
      </c>
      <c r="AP129" s="5">
        <f t="shared" si="65"/>
        <v>1.4222709643096977E-2</v>
      </c>
      <c r="AQ129" s="5">
        <f t="shared" si="66"/>
        <v>1.5467056740041956E-3</v>
      </c>
      <c r="AR129" s="5">
        <f t="shared" si="67"/>
        <v>0</v>
      </c>
      <c r="AS129" s="5">
        <f t="shared" si="68"/>
        <v>0</v>
      </c>
      <c r="AT129" s="5">
        <f t="shared" si="69"/>
        <v>2.2797199368488431E-4</v>
      </c>
      <c r="AU129" s="5">
        <f t="shared" si="70"/>
        <v>0</v>
      </c>
      <c r="AV129" s="1">
        <f t="shared" si="87"/>
        <v>0.99999999999999989</v>
      </c>
    </row>
    <row r="130" spans="1:48">
      <c r="A130" s="1">
        <v>58</v>
      </c>
      <c r="B130" s="1">
        <v>2.78</v>
      </c>
      <c r="C130" s="1">
        <v>13.5</v>
      </c>
      <c r="D130" s="1">
        <v>12.8</v>
      </c>
      <c r="E130" s="1">
        <v>3.16</v>
      </c>
      <c r="F130" s="1">
        <v>6.85</v>
      </c>
      <c r="G130" s="1">
        <v>2.34</v>
      </c>
      <c r="H130" s="1">
        <v>1.47</v>
      </c>
      <c r="I130" s="1">
        <v>0.17</v>
      </c>
      <c r="J130" s="1"/>
      <c r="K130" s="1"/>
      <c r="L130" s="1">
        <v>7.0000000000000007E-2</v>
      </c>
      <c r="M130" s="1"/>
      <c r="N130" s="3">
        <f t="shared" si="72"/>
        <v>101.13999999999999</v>
      </c>
      <c r="O130" s="2">
        <v>1099</v>
      </c>
      <c r="P130" s="2">
        <v>1E-4</v>
      </c>
      <c r="Q130" s="2" t="s">
        <v>10</v>
      </c>
      <c r="S130" s="2" t="s">
        <v>139</v>
      </c>
      <c r="T130" s="5">
        <f t="shared" si="73"/>
        <v>0.96537949400798939</v>
      </c>
      <c r="U130" s="5">
        <f t="shared" si="74"/>
        <v>3.4793491864831036E-2</v>
      </c>
      <c r="V130" s="5">
        <f t="shared" si="75"/>
        <v>0.26480972930561009</v>
      </c>
      <c r="W130" s="5">
        <f t="shared" si="76"/>
        <v>0.17814892136395272</v>
      </c>
      <c r="X130" s="5">
        <f t="shared" si="77"/>
        <v>7.8411910669975202E-2</v>
      </c>
      <c r="Y130" s="5">
        <f t="shared" si="78"/>
        <v>0.12214693295292439</v>
      </c>
      <c r="Z130" s="5">
        <f t="shared" si="79"/>
        <v>7.5508228460793803E-2</v>
      </c>
      <c r="AA130" s="5">
        <f t="shared" si="80"/>
        <v>3.1210191082802548E-2</v>
      </c>
      <c r="AB130" s="5">
        <f t="shared" si="81"/>
        <v>2.3963913166055823E-3</v>
      </c>
      <c r="AC130" s="5">
        <f t="shared" si="82"/>
        <v>0</v>
      </c>
      <c r="AD130" s="5">
        <f t="shared" si="83"/>
        <v>0</v>
      </c>
      <c r="AE130" s="5">
        <f t="shared" si="84"/>
        <v>9.211132311336272E-4</v>
      </c>
      <c r="AF130" s="5">
        <f t="shared" si="85"/>
        <v>0</v>
      </c>
      <c r="AG130" s="1">
        <f t="shared" si="86"/>
        <v>1.7537264042566183</v>
      </c>
      <c r="AH130" s="1"/>
      <c r="AI130" s="5">
        <f t="shared" si="58"/>
        <v>0.55047326177266587</v>
      </c>
      <c r="AJ130" s="5">
        <f t="shared" si="59"/>
        <v>1.9839749108173769E-2</v>
      </c>
      <c r="AK130" s="5">
        <f t="shared" si="60"/>
        <v>0.15099831345577502</v>
      </c>
      <c r="AL130" s="5">
        <f t="shared" si="61"/>
        <v>0.10158307529130675</v>
      </c>
      <c r="AM130" s="5">
        <f t="shared" si="62"/>
        <v>4.4711598388240605E-2</v>
      </c>
      <c r="AN130" s="5">
        <f t="shared" si="63"/>
        <v>6.9649936647159558E-2</v>
      </c>
      <c r="AO130" s="5">
        <f t="shared" si="64"/>
        <v>4.3055877061280119E-2</v>
      </c>
      <c r="AP130" s="5">
        <f t="shared" si="65"/>
        <v>1.7796499503599673E-2</v>
      </c>
      <c r="AQ130" s="5">
        <f t="shared" si="66"/>
        <v>1.3664567693051194E-3</v>
      </c>
      <c r="AR130" s="5">
        <f t="shared" si="67"/>
        <v>0</v>
      </c>
      <c r="AS130" s="5">
        <f t="shared" si="68"/>
        <v>0</v>
      </c>
      <c r="AT130" s="5">
        <f t="shared" si="69"/>
        <v>5.2523200249361311E-4</v>
      </c>
      <c r="AU130" s="5">
        <f t="shared" si="70"/>
        <v>0</v>
      </c>
      <c r="AV130" s="1">
        <f t="shared" si="87"/>
        <v>1</v>
      </c>
    </row>
    <row r="131" spans="1:48">
      <c r="A131" s="1">
        <v>55.1</v>
      </c>
      <c r="B131" s="1">
        <v>2.36</v>
      </c>
      <c r="C131" s="1">
        <v>12.6</v>
      </c>
      <c r="D131" s="1">
        <v>13.4</v>
      </c>
      <c r="E131" s="1">
        <v>3.46</v>
      </c>
      <c r="F131" s="1">
        <v>7.42</v>
      </c>
      <c r="G131" s="1">
        <v>2.4700000000000002</v>
      </c>
      <c r="H131" s="1">
        <v>1.33</v>
      </c>
      <c r="I131" s="1">
        <v>0.16</v>
      </c>
      <c r="J131" s="1"/>
      <c r="K131" s="1"/>
      <c r="L131" s="1">
        <v>0.02</v>
      </c>
      <c r="M131" s="1"/>
      <c r="N131" s="3">
        <f t="shared" si="72"/>
        <v>98.32</v>
      </c>
      <c r="O131" s="2">
        <v>1093</v>
      </c>
      <c r="P131" s="2">
        <v>1E-4</v>
      </c>
      <c r="Q131" s="2" t="s">
        <v>10</v>
      </c>
      <c r="S131" s="2" t="s">
        <v>138</v>
      </c>
      <c r="T131" s="5">
        <f t="shared" si="73"/>
        <v>0.91711051930758991</v>
      </c>
      <c r="U131" s="5">
        <f t="shared" si="74"/>
        <v>2.9536921151439296E-2</v>
      </c>
      <c r="V131" s="5">
        <f t="shared" si="75"/>
        <v>0.24715574735190271</v>
      </c>
      <c r="W131" s="5">
        <f t="shared" si="76"/>
        <v>0.18649965205288799</v>
      </c>
      <c r="X131" s="5">
        <f t="shared" si="77"/>
        <v>8.5856079404466504E-2</v>
      </c>
      <c r="Y131" s="5">
        <f t="shared" si="78"/>
        <v>0.13231098430813124</v>
      </c>
      <c r="Z131" s="5">
        <f t="shared" si="79"/>
        <v>7.9703130041949025E-2</v>
      </c>
      <c r="AA131" s="5">
        <f t="shared" si="80"/>
        <v>2.8237791932059449E-2</v>
      </c>
      <c r="AB131" s="5">
        <f t="shared" si="81"/>
        <v>2.2554271215111362E-3</v>
      </c>
      <c r="AC131" s="5">
        <f t="shared" si="82"/>
        <v>0</v>
      </c>
      <c r="AD131" s="5">
        <f t="shared" si="83"/>
        <v>0</v>
      </c>
      <c r="AE131" s="5">
        <f t="shared" si="84"/>
        <v>2.6317520889532203E-4</v>
      </c>
      <c r="AF131" s="5">
        <f t="shared" si="85"/>
        <v>0</v>
      </c>
      <c r="AG131" s="1">
        <f t="shared" si="86"/>
        <v>1.7089294278808325</v>
      </c>
      <c r="AH131" s="1"/>
      <c r="AI131" s="5">
        <f t="shared" si="58"/>
        <v>0.53665792416299951</v>
      </c>
      <c r="AJ131" s="5">
        <f t="shared" si="59"/>
        <v>1.7283874143396737E-2</v>
      </c>
      <c r="AK131" s="5">
        <f t="shared" si="60"/>
        <v>0.14462607016978435</v>
      </c>
      <c r="AL131" s="5">
        <f t="shared" si="61"/>
        <v>0.10913244807549363</v>
      </c>
      <c r="AM131" s="5">
        <f t="shared" si="62"/>
        <v>5.0239686907921535E-2</v>
      </c>
      <c r="AN131" s="5">
        <f t="shared" si="63"/>
        <v>7.742331669728704E-2</v>
      </c>
      <c r="AO131" s="5">
        <f t="shared" si="64"/>
        <v>4.6639216776075618E-2</v>
      </c>
      <c r="AP131" s="5">
        <f t="shared" si="65"/>
        <v>1.652367351826569E-2</v>
      </c>
      <c r="AQ131" s="5">
        <f t="shared" si="66"/>
        <v>1.3197895037175358E-3</v>
      </c>
      <c r="AR131" s="5">
        <f t="shared" si="67"/>
        <v>0</v>
      </c>
      <c r="AS131" s="5">
        <f t="shared" si="68"/>
        <v>0</v>
      </c>
      <c r="AT131" s="5">
        <f t="shared" si="69"/>
        <v>1.5400004505842816E-4</v>
      </c>
      <c r="AU131" s="5">
        <f t="shared" si="70"/>
        <v>0</v>
      </c>
      <c r="AV131" s="1">
        <f t="shared" si="87"/>
        <v>1.0000000000000002</v>
      </c>
    </row>
    <row r="132" spans="1:48">
      <c r="A132" s="1">
        <v>57.2</v>
      </c>
      <c r="B132" s="1">
        <v>2.71</v>
      </c>
      <c r="C132" s="1">
        <v>13.1</v>
      </c>
      <c r="D132" s="1">
        <v>13</v>
      </c>
      <c r="E132" s="1">
        <v>3.11</v>
      </c>
      <c r="F132" s="1">
        <v>6.97</v>
      </c>
      <c r="G132" s="1">
        <v>2.11</v>
      </c>
      <c r="H132" s="1">
        <v>1.48</v>
      </c>
      <c r="I132" s="1">
        <v>0.2</v>
      </c>
      <c r="J132" s="1"/>
      <c r="K132" s="1"/>
      <c r="L132" s="1">
        <v>0.05</v>
      </c>
      <c r="M132" s="1"/>
      <c r="N132" s="3">
        <f t="shared" si="72"/>
        <v>99.93</v>
      </c>
      <c r="O132" s="2">
        <v>1076</v>
      </c>
      <c r="P132" s="2">
        <v>1E-4</v>
      </c>
      <c r="Q132" s="2" t="s">
        <v>10</v>
      </c>
      <c r="S132" s="2" t="s">
        <v>139</v>
      </c>
      <c r="T132" s="5">
        <f t="shared" si="73"/>
        <v>0.95206391478029306</v>
      </c>
      <c r="U132" s="5">
        <f t="shared" si="74"/>
        <v>3.3917396745932415E-2</v>
      </c>
      <c r="V132" s="5">
        <f t="shared" si="75"/>
        <v>0.25696351510396237</v>
      </c>
      <c r="W132" s="5">
        <f t="shared" si="76"/>
        <v>0.18093249826026445</v>
      </c>
      <c r="X132" s="5">
        <f t="shared" si="77"/>
        <v>7.7171215880893304E-2</v>
      </c>
      <c r="Y132" s="5">
        <f t="shared" si="78"/>
        <v>0.1242867332382311</v>
      </c>
      <c r="Z132" s="5">
        <f t="shared" si="79"/>
        <v>6.8086479509519196E-2</v>
      </c>
      <c r="AA132" s="5">
        <f t="shared" si="80"/>
        <v>3.1422505307855626E-2</v>
      </c>
      <c r="AB132" s="5">
        <f t="shared" si="81"/>
        <v>2.8192839018889204E-3</v>
      </c>
      <c r="AC132" s="5">
        <f t="shared" si="82"/>
        <v>0</v>
      </c>
      <c r="AD132" s="5">
        <f t="shared" si="83"/>
        <v>0</v>
      </c>
      <c r="AE132" s="5">
        <f t="shared" si="84"/>
        <v>6.5793802223830511E-4</v>
      </c>
      <c r="AF132" s="5">
        <f t="shared" si="85"/>
        <v>0</v>
      </c>
      <c r="AG132" s="1">
        <f t="shared" si="86"/>
        <v>1.7283214807510789</v>
      </c>
      <c r="AH132" s="1"/>
      <c r="AI132" s="5">
        <f t="shared" si="58"/>
        <v>0.55086043041399535</v>
      </c>
      <c r="AJ132" s="5">
        <f t="shared" si="59"/>
        <v>1.9624472138825056E-2</v>
      </c>
      <c r="AK132" s="5">
        <f t="shared" si="60"/>
        <v>0.14867807752542275</v>
      </c>
      <c r="AL132" s="5">
        <f t="shared" si="61"/>
        <v>0.10468683070561408</v>
      </c>
      <c r="AM132" s="5">
        <f t="shared" si="62"/>
        <v>4.465096149088936E-2</v>
      </c>
      <c r="AN132" s="5">
        <f t="shared" si="63"/>
        <v>7.1911814221171197E-2</v>
      </c>
      <c r="AO132" s="5">
        <f t="shared" si="64"/>
        <v>3.939456881594202E-2</v>
      </c>
      <c r="AP132" s="5">
        <f t="shared" si="65"/>
        <v>1.8180937781436535E-2</v>
      </c>
      <c r="AQ132" s="5">
        <f t="shared" si="66"/>
        <v>1.6312265589985843E-3</v>
      </c>
      <c r="AR132" s="5">
        <f t="shared" si="67"/>
        <v>0</v>
      </c>
      <c r="AS132" s="5">
        <f t="shared" si="68"/>
        <v>0</v>
      </c>
      <c r="AT132" s="5">
        <f t="shared" si="69"/>
        <v>3.8068034770497912E-4</v>
      </c>
      <c r="AU132" s="5">
        <f t="shared" si="70"/>
        <v>0</v>
      </c>
      <c r="AV132" s="1">
        <f t="shared" si="87"/>
        <v>0.99999999999999989</v>
      </c>
    </row>
    <row r="133" spans="1:48">
      <c r="A133" s="1">
        <v>60.5</v>
      </c>
      <c r="B133" s="1">
        <v>1.75</v>
      </c>
      <c r="C133" s="1">
        <v>13.6</v>
      </c>
      <c r="D133" s="1">
        <v>10.6</v>
      </c>
      <c r="E133" s="1">
        <v>2.79</v>
      </c>
      <c r="F133" s="1">
        <v>5.15</v>
      </c>
      <c r="G133" s="1">
        <v>1.82</v>
      </c>
      <c r="H133" s="1">
        <v>1.67</v>
      </c>
      <c r="I133" s="1">
        <v>0.13</v>
      </c>
      <c r="J133" s="1"/>
      <c r="K133" s="1"/>
      <c r="L133" s="1">
        <v>0.02</v>
      </c>
      <c r="M133" s="1"/>
      <c r="N133" s="3">
        <f t="shared" si="72"/>
        <v>98.029999999999987</v>
      </c>
      <c r="O133" s="2">
        <v>1093</v>
      </c>
      <c r="P133" s="2">
        <v>1E-4</v>
      </c>
      <c r="Q133" s="2" t="s">
        <v>11</v>
      </c>
      <c r="S133" s="2" t="s">
        <v>139</v>
      </c>
      <c r="T133" s="5">
        <f t="shared" si="73"/>
        <v>1.0069906790945407</v>
      </c>
      <c r="U133" s="5">
        <f t="shared" si="74"/>
        <v>2.1902377972465581E-2</v>
      </c>
      <c r="V133" s="5">
        <f t="shared" si="75"/>
        <v>0.26677128285602197</v>
      </c>
      <c r="W133" s="5">
        <f t="shared" si="76"/>
        <v>0.14752957550452331</v>
      </c>
      <c r="X133" s="5">
        <f t="shared" si="77"/>
        <v>6.9230769230769235E-2</v>
      </c>
      <c r="Y133" s="5">
        <f t="shared" si="78"/>
        <v>9.1833095577746091E-2</v>
      </c>
      <c r="Z133" s="5">
        <f t="shared" si="79"/>
        <v>5.8728622136172963E-2</v>
      </c>
      <c r="AA133" s="5">
        <f t="shared" si="80"/>
        <v>3.5456475583864118E-2</v>
      </c>
      <c r="AB133" s="5">
        <f t="shared" si="81"/>
        <v>1.8325345362277983E-3</v>
      </c>
      <c r="AC133" s="5">
        <f t="shared" si="82"/>
        <v>0</v>
      </c>
      <c r="AD133" s="5">
        <f t="shared" si="83"/>
        <v>0</v>
      </c>
      <c r="AE133" s="5">
        <f t="shared" si="84"/>
        <v>2.6317520889532203E-4</v>
      </c>
      <c r="AF133" s="5">
        <f t="shared" si="85"/>
        <v>0</v>
      </c>
      <c r="AG133" s="1">
        <f t="shared" si="86"/>
        <v>1.7005385877012271</v>
      </c>
      <c r="AH133" s="1"/>
      <c r="AI133" s="5">
        <f t="shared" si="58"/>
        <v>0.59215985240051605</v>
      </c>
      <c r="AJ133" s="5">
        <f t="shared" si="59"/>
        <v>1.2879671258782208E-2</v>
      </c>
      <c r="AK133" s="5">
        <f t="shared" si="60"/>
        <v>0.15687458360862072</v>
      </c>
      <c r="AL133" s="5">
        <f t="shared" si="61"/>
        <v>8.6754617961332159E-2</v>
      </c>
      <c r="AM133" s="5">
        <f t="shared" si="62"/>
        <v>4.0711083965671586E-2</v>
      </c>
      <c r="AN133" s="5">
        <f t="shared" si="63"/>
        <v>5.4002359159567942E-2</v>
      </c>
      <c r="AO133" s="5">
        <f t="shared" si="64"/>
        <v>3.4535306967401307E-2</v>
      </c>
      <c r="AP133" s="5">
        <f t="shared" si="65"/>
        <v>2.0850144677865771E-2</v>
      </c>
      <c r="AQ133" s="5">
        <f t="shared" si="66"/>
        <v>1.0776200842963536E-3</v>
      </c>
      <c r="AR133" s="5">
        <f t="shared" si="67"/>
        <v>0</v>
      </c>
      <c r="AS133" s="5">
        <f t="shared" si="68"/>
        <v>0</v>
      </c>
      <c r="AT133" s="5">
        <f t="shared" si="69"/>
        <v>1.5475991594585332E-4</v>
      </c>
      <c r="AU133" s="5">
        <f t="shared" si="70"/>
        <v>0</v>
      </c>
      <c r="AV133" s="1">
        <f t="shared" si="87"/>
        <v>0.99999999999999978</v>
      </c>
    </row>
    <row r="134" spans="1:48">
      <c r="A134" s="1">
        <v>60.8</v>
      </c>
      <c r="B134" s="1">
        <v>1.95</v>
      </c>
      <c r="C134" s="1">
        <v>13.7</v>
      </c>
      <c r="D134" s="1">
        <v>11.3</v>
      </c>
      <c r="E134" s="1">
        <v>2.5499999999999998</v>
      </c>
      <c r="F134" s="1">
        <v>5.01</v>
      </c>
      <c r="G134" s="1">
        <v>1.67</v>
      </c>
      <c r="H134" s="1">
        <v>1.67</v>
      </c>
      <c r="I134" s="1">
        <v>0.17</v>
      </c>
      <c r="J134" s="1"/>
      <c r="K134" s="1"/>
      <c r="L134" s="1">
        <v>0.01</v>
      </c>
      <c r="M134" s="1"/>
      <c r="N134" s="3">
        <f t="shared" si="72"/>
        <v>98.830000000000013</v>
      </c>
      <c r="O134" s="2">
        <v>1085</v>
      </c>
      <c r="P134" s="2">
        <v>1E-4</v>
      </c>
      <c r="Q134" s="2" t="s">
        <v>11</v>
      </c>
      <c r="S134" s="2" t="s">
        <v>139</v>
      </c>
      <c r="T134" s="5">
        <f t="shared" si="73"/>
        <v>1.0119840213049267</v>
      </c>
      <c r="U134" s="5">
        <f t="shared" si="74"/>
        <v>2.4405506883604502E-2</v>
      </c>
      <c r="V134" s="5">
        <f t="shared" si="75"/>
        <v>0.26873283640643392</v>
      </c>
      <c r="W134" s="5">
        <f t="shared" si="76"/>
        <v>0.15727209464161448</v>
      </c>
      <c r="X134" s="5">
        <f t="shared" si="77"/>
        <v>6.3275434243176179E-2</v>
      </c>
      <c r="Y134" s="5">
        <f t="shared" si="78"/>
        <v>8.9336661911554927E-2</v>
      </c>
      <c r="Z134" s="5">
        <f t="shared" si="79"/>
        <v>5.3888351080993872E-2</v>
      </c>
      <c r="AA134" s="5">
        <f t="shared" si="80"/>
        <v>3.5456475583864118E-2</v>
      </c>
      <c r="AB134" s="5">
        <f t="shared" si="81"/>
        <v>2.3963913166055823E-3</v>
      </c>
      <c r="AC134" s="5">
        <f t="shared" si="82"/>
        <v>0</v>
      </c>
      <c r="AD134" s="5">
        <f t="shared" si="83"/>
        <v>0</v>
      </c>
      <c r="AE134" s="5">
        <f t="shared" si="84"/>
        <v>1.3158760444766102E-4</v>
      </c>
      <c r="AF134" s="5">
        <f t="shared" si="85"/>
        <v>0</v>
      </c>
      <c r="AG134" s="1">
        <f t="shared" si="86"/>
        <v>1.7068793609772219</v>
      </c>
      <c r="AH134" s="1"/>
      <c r="AI134" s="5">
        <f t="shared" si="58"/>
        <v>0.59288549878858809</v>
      </c>
      <c r="AJ134" s="5">
        <f t="shared" si="59"/>
        <v>1.4298319753325666E-2</v>
      </c>
      <c r="AK134" s="5">
        <f t="shared" si="60"/>
        <v>0.15744102515398575</v>
      </c>
      <c r="AL134" s="5">
        <f t="shared" si="61"/>
        <v>9.2140134936995854E-2</v>
      </c>
      <c r="AM134" s="5">
        <f t="shared" si="62"/>
        <v>3.707082977847348E-2</v>
      </c>
      <c r="AN134" s="5">
        <f t="shared" si="63"/>
        <v>5.2339177538832E-2</v>
      </c>
      <c r="AO134" s="5">
        <f t="shared" si="64"/>
        <v>3.1571271123778624E-2</v>
      </c>
      <c r="AP134" s="5">
        <f t="shared" si="65"/>
        <v>2.0772689854053065E-2</v>
      </c>
      <c r="AQ134" s="5">
        <f t="shared" si="66"/>
        <v>1.4039605676839408E-3</v>
      </c>
      <c r="AR134" s="5">
        <f t="shared" si="67"/>
        <v>0</v>
      </c>
      <c r="AS134" s="5">
        <f t="shared" si="68"/>
        <v>0</v>
      </c>
      <c r="AT134" s="5">
        <f t="shared" si="69"/>
        <v>7.7092504283562567E-5</v>
      </c>
      <c r="AU134" s="5">
        <f t="shared" si="70"/>
        <v>0</v>
      </c>
      <c r="AV134" s="1">
        <f t="shared" si="87"/>
        <v>1</v>
      </c>
    </row>
    <row r="135" spans="1:48">
      <c r="A135" s="1">
        <v>49</v>
      </c>
      <c r="B135" s="1">
        <v>0.88</v>
      </c>
      <c r="C135" s="1">
        <v>15.4</v>
      </c>
      <c r="D135" s="1">
        <v>10.8</v>
      </c>
      <c r="E135" s="1">
        <v>8.49</v>
      </c>
      <c r="F135" s="1">
        <v>11.7</v>
      </c>
      <c r="G135" s="1">
        <v>2.52</v>
      </c>
      <c r="H135" s="1">
        <v>0.15</v>
      </c>
      <c r="I135" s="1">
        <v>0.22</v>
      </c>
      <c r="J135" s="1"/>
      <c r="K135" s="1"/>
      <c r="L135" s="1">
        <v>0.05</v>
      </c>
      <c r="M135" s="1"/>
      <c r="N135" s="3">
        <f t="shared" si="72"/>
        <v>99.21</v>
      </c>
      <c r="O135" s="2">
        <v>1195</v>
      </c>
      <c r="P135" s="2">
        <v>1E-4</v>
      </c>
      <c r="Q135" s="2" t="s">
        <v>7</v>
      </c>
      <c r="S135" s="2" t="s">
        <v>137</v>
      </c>
      <c r="T135" s="5">
        <f t="shared" ref="T135:T166" si="88">A135/60.08</f>
        <v>0.81557922769640478</v>
      </c>
      <c r="U135" s="5">
        <f t="shared" ref="U135:U166" si="89">B135/79.9</f>
        <v>1.1013767209011264E-2</v>
      </c>
      <c r="V135" s="5">
        <f t="shared" ref="V135:V166" si="90">C135/50.98</f>
        <v>0.30207924676343667</v>
      </c>
      <c r="W135" s="5">
        <f t="shared" ref="W135:W166" si="91">D135/71.85</f>
        <v>0.15031315240083509</v>
      </c>
      <c r="X135" s="5">
        <f t="shared" ref="X135:X166" si="92">E135/40.3</f>
        <v>0.21066997518610422</v>
      </c>
      <c r="Y135" s="5">
        <f t="shared" ref="Y135:Y166" si="93">F135/56.08</f>
        <v>0.20863052781740371</v>
      </c>
      <c r="Z135" s="5">
        <f t="shared" ref="Z135:Z166" si="94">G135/30.99</f>
        <v>8.1316553727008717E-2</v>
      </c>
      <c r="AA135" s="5">
        <f t="shared" ref="AA135:AA166" si="95">H135/47.1</f>
        <v>3.1847133757961781E-3</v>
      </c>
      <c r="AB135" s="5">
        <f t="shared" ref="AB135:AB166" si="96">I135/70.94</f>
        <v>3.1012122920778123E-3</v>
      </c>
      <c r="AC135" s="5">
        <f t="shared" ref="AC135:AC166" si="97">J135/70.9725</f>
        <v>0</v>
      </c>
      <c r="AD135" s="5">
        <f t="shared" ref="AD135:AD166" si="98">K135/74.71</f>
        <v>0</v>
      </c>
      <c r="AE135" s="5">
        <f t="shared" ref="AE135:AE166" si="99">L135/75.995</f>
        <v>6.5793802223830511E-4</v>
      </c>
      <c r="AF135" s="5">
        <f t="shared" ref="AF135:AF166" si="100">M135/74.93</f>
        <v>0</v>
      </c>
      <c r="AG135" s="1">
        <f t="shared" si="86"/>
        <v>1.7865463144903169</v>
      </c>
      <c r="AH135" s="1"/>
      <c r="AI135" s="5">
        <f t="shared" si="58"/>
        <v>0.45651166223982337</v>
      </c>
      <c r="AJ135" s="5">
        <f t="shared" si="59"/>
        <v>6.1648372167465342E-3</v>
      </c>
      <c r="AK135" s="5">
        <f t="shared" si="60"/>
        <v>0.16908559510231155</v>
      </c>
      <c r="AL135" s="5">
        <f t="shared" si="61"/>
        <v>8.413616326745936E-2</v>
      </c>
      <c r="AM135" s="5">
        <f t="shared" si="62"/>
        <v>0.11792024280445602</v>
      </c>
      <c r="AN135" s="5">
        <f t="shared" si="63"/>
        <v>0.11677868417137779</v>
      </c>
      <c r="AO135" s="5">
        <f t="shared" si="64"/>
        <v>4.5516062509808199E-2</v>
      </c>
      <c r="AP135" s="5">
        <f t="shared" si="65"/>
        <v>1.7826089085771861E-3</v>
      </c>
      <c r="AQ135" s="5">
        <f t="shared" si="66"/>
        <v>1.7358700790035526E-3</v>
      </c>
      <c r="AR135" s="5">
        <f t="shared" si="67"/>
        <v>0</v>
      </c>
      <c r="AS135" s="5">
        <f t="shared" si="68"/>
        <v>0</v>
      </c>
      <c r="AT135" s="5">
        <f t="shared" si="69"/>
        <v>3.6827370043636848E-4</v>
      </c>
      <c r="AU135" s="5">
        <f t="shared" si="70"/>
        <v>0</v>
      </c>
      <c r="AV135" s="1">
        <f t="shared" si="87"/>
        <v>0.99999999999999989</v>
      </c>
    </row>
    <row r="136" spans="1:48">
      <c r="A136" s="1">
        <v>49.6</v>
      </c>
      <c r="B136" s="1">
        <v>1.21</v>
      </c>
      <c r="C136" s="1">
        <v>14.1</v>
      </c>
      <c r="D136" s="1">
        <v>11.9</v>
      </c>
      <c r="E136" s="1">
        <v>7.3</v>
      </c>
      <c r="F136" s="1">
        <v>12.2</v>
      </c>
      <c r="G136" s="1">
        <v>2.68</v>
      </c>
      <c r="H136" s="1">
        <v>0.18</v>
      </c>
      <c r="I136" s="1">
        <v>0.22</v>
      </c>
      <c r="J136" s="1"/>
      <c r="K136" s="1"/>
      <c r="L136" s="1">
        <v>0.05</v>
      </c>
      <c r="M136" s="1"/>
      <c r="N136" s="3">
        <f t="shared" si="72"/>
        <v>99.440000000000012</v>
      </c>
      <c r="O136" s="2">
        <v>1167</v>
      </c>
      <c r="P136" s="2">
        <v>1E-4</v>
      </c>
      <c r="Q136" s="2" t="s">
        <v>7</v>
      </c>
      <c r="S136" s="2" t="s">
        <v>137</v>
      </c>
      <c r="T136" s="5">
        <f t="shared" si="88"/>
        <v>0.82556591211717711</v>
      </c>
      <c r="U136" s="5">
        <f t="shared" si="89"/>
        <v>1.5143929912390486E-2</v>
      </c>
      <c r="V136" s="5">
        <f t="shared" si="90"/>
        <v>0.27657905060808163</v>
      </c>
      <c r="W136" s="5">
        <f t="shared" si="91"/>
        <v>0.16562282533054978</v>
      </c>
      <c r="X136" s="5">
        <f t="shared" si="92"/>
        <v>0.18114143920595535</v>
      </c>
      <c r="Y136" s="5">
        <f t="shared" si="93"/>
        <v>0.21754636233951496</v>
      </c>
      <c r="Z136" s="5">
        <f t="shared" si="94"/>
        <v>8.6479509519199749E-2</v>
      </c>
      <c r="AA136" s="5">
        <f t="shared" si="95"/>
        <v>3.8216560509554136E-3</v>
      </c>
      <c r="AB136" s="5">
        <f t="shared" si="96"/>
        <v>3.1012122920778123E-3</v>
      </c>
      <c r="AC136" s="5">
        <f t="shared" si="97"/>
        <v>0</v>
      </c>
      <c r="AD136" s="5">
        <f t="shared" si="98"/>
        <v>0</v>
      </c>
      <c r="AE136" s="5">
        <f t="shared" si="99"/>
        <v>6.5793802223830511E-4</v>
      </c>
      <c r="AF136" s="5">
        <f t="shared" si="100"/>
        <v>0</v>
      </c>
      <c r="AG136" s="1">
        <f t="shared" si="86"/>
        <v>1.7756598353981403</v>
      </c>
      <c r="AH136" s="1"/>
      <c r="AI136" s="5">
        <f t="shared" si="58"/>
        <v>0.46493472210124515</v>
      </c>
      <c r="AJ136" s="5">
        <f t="shared" si="59"/>
        <v>8.5286210852400669E-3</v>
      </c>
      <c r="AK136" s="5">
        <f t="shared" si="60"/>
        <v>0.1557612810147653</v>
      </c>
      <c r="AL136" s="5">
        <f t="shared" si="61"/>
        <v>9.3273960489968319E-2</v>
      </c>
      <c r="AM136" s="5">
        <f t="shared" si="62"/>
        <v>0.10201359269093319</v>
      </c>
      <c r="AN136" s="5">
        <f t="shared" si="63"/>
        <v>0.12251578709090781</v>
      </c>
      <c r="AO136" s="5">
        <f t="shared" si="64"/>
        <v>4.8702745759752586E-2</v>
      </c>
      <c r="AP136" s="5">
        <f t="shared" si="65"/>
        <v>2.1522455904953879E-3</v>
      </c>
      <c r="AQ136" s="5">
        <f t="shared" si="66"/>
        <v>1.7465126091464785E-3</v>
      </c>
      <c r="AR136" s="5">
        <f t="shared" si="67"/>
        <v>0</v>
      </c>
      <c r="AS136" s="5">
        <f t="shared" si="68"/>
        <v>0</v>
      </c>
      <c r="AT136" s="5">
        <f t="shared" si="69"/>
        <v>3.7053156754586475E-4</v>
      </c>
      <c r="AU136" s="5">
        <f t="shared" si="70"/>
        <v>0</v>
      </c>
      <c r="AV136" s="1">
        <f t="shared" si="87"/>
        <v>1.0000000000000002</v>
      </c>
    </row>
    <row r="137" spans="1:48">
      <c r="A137" s="1">
        <v>50</v>
      </c>
      <c r="B137" s="1">
        <v>1.81</v>
      </c>
      <c r="C137" s="1">
        <v>13.5</v>
      </c>
      <c r="D137" s="1">
        <v>13.2</v>
      </c>
      <c r="E137" s="1">
        <v>6.32</v>
      </c>
      <c r="F137" s="1">
        <v>11.3</v>
      </c>
      <c r="G137" s="1">
        <v>2.4900000000000002</v>
      </c>
      <c r="H137" s="1">
        <v>0.23</v>
      </c>
      <c r="I137" s="1">
        <v>0.25</v>
      </c>
      <c r="J137" s="1"/>
      <c r="K137" s="1"/>
      <c r="L137" s="1">
        <v>0.02</v>
      </c>
      <c r="M137" s="1"/>
      <c r="N137" s="3">
        <f t="shared" si="72"/>
        <v>99.12</v>
      </c>
      <c r="O137" s="2">
        <v>1147</v>
      </c>
      <c r="P137" s="2">
        <v>1E-4</v>
      </c>
      <c r="Q137" s="2" t="s">
        <v>25</v>
      </c>
      <c r="S137" s="2" t="s">
        <v>137</v>
      </c>
      <c r="T137" s="5">
        <f t="shared" si="88"/>
        <v>0.83222370173102533</v>
      </c>
      <c r="U137" s="5">
        <f t="shared" si="89"/>
        <v>2.2653316645807258E-2</v>
      </c>
      <c r="V137" s="5">
        <f t="shared" si="90"/>
        <v>0.26480972930561009</v>
      </c>
      <c r="W137" s="5">
        <f t="shared" si="91"/>
        <v>0.1837160751565762</v>
      </c>
      <c r="X137" s="5">
        <f t="shared" si="92"/>
        <v>0.1568238213399504</v>
      </c>
      <c r="Y137" s="5">
        <f t="shared" si="93"/>
        <v>0.20149786019971472</v>
      </c>
      <c r="Z137" s="5">
        <f t="shared" si="94"/>
        <v>8.0348499515972907E-2</v>
      </c>
      <c r="AA137" s="5">
        <f t="shared" si="95"/>
        <v>4.8832271762208066E-3</v>
      </c>
      <c r="AB137" s="5">
        <f t="shared" si="96"/>
        <v>3.5241048773611504E-3</v>
      </c>
      <c r="AC137" s="5">
        <f t="shared" si="97"/>
        <v>0</v>
      </c>
      <c r="AD137" s="5">
        <f t="shared" si="98"/>
        <v>0</v>
      </c>
      <c r="AE137" s="5">
        <f t="shared" si="99"/>
        <v>2.6317520889532203E-4</v>
      </c>
      <c r="AF137" s="5">
        <f t="shared" si="100"/>
        <v>0</v>
      </c>
      <c r="AG137" s="1">
        <f t="shared" si="86"/>
        <v>1.7507435111571343</v>
      </c>
      <c r="AH137" s="1"/>
      <c r="AI137" s="5">
        <f t="shared" si="58"/>
        <v>0.47535444022921231</v>
      </c>
      <c r="AJ137" s="5">
        <f t="shared" si="59"/>
        <v>1.2939254951648972E-2</v>
      </c>
      <c r="AK137" s="5">
        <f t="shared" si="60"/>
        <v>0.15125558233860714</v>
      </c>
      <c r="AL137" s="5">
        <f t="shared" si="61"/>
        <v>0.10493603088390208</v>
      </c>
      <c r="AM137" s="5">
        <f t="shared" si="62"/>
        <v>8.9575554808882005E-2</v>
      </c>
      <c r="AN137" s="5">
        <f t="shared" si="63"/>
        <v>0.11509273569521156</v>
      </c>
      <c r="AO137" s="5">
        <f t="shared" si="64"/>
        <v>4.5893929638424001E-2</v>
      </c>
      <c r="AP137" s="5">
        <f t="shared" si="65"/>
        <v>2.7892304869908055E-3</v>
      </c>
      <c r="AQ137" s="5">
        <f t="shared" si="66"/>
        <v>2.0129189997865151E-3</v>
      </c>
      <c r="AR137" s="5">
        <f t="shared" si="67"/>
        <v>0</v>
      </c>
      <c r="AS137" s="5">
        <f t="shared" si="68"/>
        <v>0</v>
      </c>
      <c r="AT137" s="5">
        <f t="shared" si="69"/>
        <v>1.5032196733454081E-4</v>
      </c>
      <c r="AU137" s="5">
        <f t="shared" si="70"/>
        <v>0</v>
      </c>
      <c r="AV137" s="1">
        <f t="shared" si="87"/>
        <v>0.99999999999999978</v>
      </c>
    </row>
    <row r="138" spans="1:48">
      <c r="A138" s="1">
        <v>49.1</v>
      </c>
      <c r="B138" s="1">
        <v>0.99</v>
      </c>
      <c r="C138" s="1">
        <v>14.3</v>
      </c>
      <c r="D138" s="1">
        <v>12.1</v>
      </c>
      <c r="E138" s="1">
        <v>8.0500000000000007</v>
      </c>
      <c r="F138" s="1">
        <v>12</v>
      </c>
      <c r="G138" s="1">
        <v>2.62</v>
      </c>
      <c r="H138" s="1">
        <v>0.17</v>
      </c>
      <c r="I138" s="1">
        <v>0.21</v>
      </c>
      <c r="J138" s="1"/>
      <c r="K138" s="1"/>
      <c r="L138" s="1">
        <v>0.04</v>
      </c>
      <c r="M138" s="1"/>
      <c r="N138" s="3">
        <f t="shared" si="72"/>
        <v>99.58</v>
      </c>
      <c r="O138" s="2">
        <v>1180</v>
      </c>
      <c r="P138" s="2">
        <v>1E-4</v>
      </c>
      <c r="Q138" s="2" t="s">
        <v>26</v>
      </c>
      <c r="S138" s="2" t="s">
        <v>137</v>
      </c>
      <c r="T138" s="5">
        <f t="shared" si="88"/>
        <v>0.81724367509986684</v>
      </c>
      <c r="U138" s="5">
        <f t="shared" si="89"/>
        <v>1.2390488110137671E-2</v>
      </c>
      <c r="V138" s="5">
        <f t="shared" si="90"/>
        <v>0.28050215770890546</v>
      </c>
      <c r="W138" s="5">
        <f t="shared" si="91"/>
        <v>0.16840640222686151</v>
      </c>
      <c r="X138" s="5">
        <f t="shared" si="92"/>
        <v>0.19975186104218365</v>
      </c>
      <c r="Y138" s="5">
        <f t="shared" si="93"/>
        <v>0.21398002853067047</v>
      </c>
      <c r="Z138" s="5">
        <f t="shared" si="94"/>
        <v>8.4543401097128115E-2</v>
      </c>
      <c r="AA138" s="5">
        <f t="shared" si="95"/>
        <v>3.6093418259023355E-3</v>
      </c>
      <c r="AB138" s="5">
        <f t="shared" si="96"/>
        <v>2.9602480969833662E-3</v>
      </c>
      <c r="AC138" s="5">
        <f t="shared" si="97"/>
        <v>0</v>
      </c>
      <c r="AD138" s="5">
        <f t="shared" si="98"/>
        <v>0</v>
      </c>
      <c r="AE138" s="5">
        <f t="shared" si="99"/>
        <v>5.2635041779064407E-4</v>
      </c>
      <c r="AF138" s="5">
        <f t="shared" si="100"/>
        <v>0</v>
      </c>
      <c r="AG138" s="1">
        <f t="shared" si="86"/>
        <v>1.7839139541564302</v>
      </c>
      <c r="AH138" s="1"/>
      <c r="AI138" s="5">
        <f t="shared" si="58"/>
        <v>0.45811832638885414</v>
      </c>
      <c r="AJ138" s="5">
        <f t="shared" si="59"/>
        <v>6.9456758725769561E-3</v>
      </c>
      <c r="AK138" s="5">
        <f t="shared" si="60"/>
        <v>0.15723973516511236</v>
      </c>
      <c r="AL138" s="5">
        <f t="shared" si="61"/>
        <v>9.4402760757873461E-2</v>
      </c>
      <c r="AM138" s="5">
        <f t="shared" si="62"/>
        <v>0.1119739326982514</v>
      </c>
      <c r="AN138" s="5">
        <f t="shared" si="63"/>
        <v>0.11994974759410773</v>
      </c>
      <c r="AO138" s="5">
        <f t="shared" si="64"/>
        <v>4.7392084635105983E-2</v>
      </c>
      <c r="AP138" s="5">
        <f t="shared" si="65"/>
        <v>2.0232712555965774E-3</v>
      </c>
      <c r="AQ138" s="5">
        <f t="shared" si="66"/>
        <v>1.659411929642759E-3</v>
      </c>
      <c r="AR138" s="5">
        <f t="shared" si="67"/>
        <v>0</v>
      </c>
      <c r="AS138" s="5">
        <f t="shared" si="68"/>
        <v>0</v>
      </c>
      <c r="AT138" s="5">
        <f t="shared" si="69"/>
        <v>2.950537028785912E-4</v>
      </c>
      <c r="AU138" s="5">
        <f t="shared" si="70"/>
        <v>0</v>
      </c>
      <c r="AV138" s="1">
        <f t="shared" si="87"/>
        <v>1</v>
      </c>
    </row>
    <row r="139" spans="1:48">
      <c r="A139" s="1">
        <v>50.4</v>
      </c>
      <c r="B139" s="1">
        <v>1.26</v>
      </c>
      <c r="C139" s="1">
        <v>13.8</v>
      </c>
      <c r="D139" s="1">
        <v>11.2</v>
      </c>
      <c r="E139" s="1">
        <v>7.24</v>
      </c>
      <c r="F139" s="1">
        <v>11.2</v>
      </c>
      <c r="G139" s="1">
        <v>2.82</v>
      </c>
      <c r="H139" s="1">
        <v>0.21</v>
      </c>
      <c r="I139" s="1">
        <v>0.23</v>
      </c>
      <c r="J139" s="1"/>
      <c r="K139" s="1"/>
      <c r="L139" s="1">
        <v>0.01</v>
      </c>
      <c r="M139" s="1"/>
      <c r="N139" s="3">
        <f t="shared" si="72"/>
        <v>98.36999999999999</v>
      </c>
      <c r="O139" s="2">
        <v>1166</v>
      </c>
      <c r="P139" s="2">
        <v>1E-4</v>
      </c>
      <c r="Q139" s="2" t="s">
        <v>27</v>
      </c>
      <c r="S139" s="2" t="s">
        <v>137</v>
      </c>
      <c r="T139" s="5">
        <f t="shared" si="88"/>
        <v>0.83888149134487355</v>
      </c>
      <c r="U139" s="5">
        <f t="shared" si="89"/>
        <v>1.5769712140175217E-2</v>
      </c>
      <c r="V139" s="5">
        <f t="shared" si="90"/>
        <v>0.27069438995684586</v>
      </c>
      <c r="W139" s="5">
        <f t="shared" si="91"/>
        <v>0.15588030619345861</v>
      </c>
      <c r="X139" s="5">
        <f t="shared" si="92"/>
        <v>0.17965260545905709</v>
      </c>
      <c r="Y139" s="5">
        <f t="shared" si="93"/>
        <v>0.19971469329529243</v>
      </c>
      <c r="Z139" s="5">
        <f t="shared" si="94"/>
        <v>9.0997095837366898E-2</v>
      </c>
      <c r="AA139" s="5">
        <f t="shared" si="95"/>
        <v>4.4585987261146496E-3</v>
      </c>
      <c r="AB139" s="5">
        <f t="shared" si="96"/>
        <v>3.2421764871722585E-3</v>
      </c>
      <c r="AC139" s="5">
        <f t="shared" si="97"/>
        <v>0</v>
      </c>
      <c r="AD139" s="5">
        <f t="shared" si="98"/>
        <v>0</v>
      </c>
      <c r="AE139" s="5">
        <f t="shared" si="99"/>
        <v>1.3158760444766102E-4</v>
      </c>
      <c r="AF139" s="5">
        <f t="shared" si="100"/>
        <v>0</v>
      </c>
      <c r="AG139" s="1">
        <f t="shared" si="86"/>
        <v>1.7594226570448042</v>
      </c>
      <c r="AH139" s="1"/>
      <c r="AI139" s="5">
        <f t="shared" si="58"/>
        <v>0.47679361635247558</v>
      </c>
      <c r="AJ139" s="5">
        <f t="shared" si="59"/>
        <v>8.9630039018950957E-3</v>
      </c>
      <c r="AK139" s="5">
        <f t="shared" si="60"/>
        <v>0.15385410030555982</v>
      </c>
      <c r="AL139" s="5">
        <f t="shared" si="61"/>
        <v>8.8597418914271184E-2</v>
      </c>
      <c r="AM139" s="5">
        <f t="shared" si="62"/>
        <v>0.10210883936257176</v>
      </c>
      <c r="AN139" s="5">
        <f t="shared" si="63"/>
        <v>0.11351149338427932</v>
      </c>
      <c r="AO139" s="5">
        <f t="shared" si="64"/>
        <v>5.1719861326674749E-2</v>
      </c>
      <c r="AP139" s="5">
        <f t="shared" si="65"/>
        <v>2.5341260147254715E-3</v>
      </c>
      <c r="AQ139" s="5">
        <f t="shared" si="66"/>
        <v>1.842750219334987E-3</v>
      </c>
      <c r="AR139" s="5">
        <f t="shared" si="67"/>
        <v>0</v>
      </c>
      <c r="AS139" s="5">
        <f t="shared" si="68"/>
        <v>0</v>
      </c>
      <c r="AT139" s="5">
        <f t="shared" si="69"/>
        <v>7.4790218212081428E-5</v>
      </c>
      <c r="AU139" s="5">
        <f t="shared" si="70"/>
        <v>0</v>
      </c>
      <c r="AV139" s="1">
        <f t="shared" si="87"/>
        <v>1</v>
      </c>
    </row>
    <row r="140" spans="1:48">
      <c r="A140" s="1">
        <v>52.4</v>
      </c>
      <c r="B140" s="1">
        <v>1.62</v>
      </c>
      <c r="C140" s="1">
        <v>13.3</v>
      </c>
      <c r="D140" s="1">
        <v>10.8</v>
      </c>
      <c r="E140" s="1">
        <v>6.42</v>
      </c>
      <c r="F140" s="1">
        <v>10.199999999999999</v>
      </c>
      <c r="G140" s="1">
        <v>2.83</v>
      </c>
      <c r="H140" s="1">
        <v>0.32</v>
      </c>
      <c r="I140" s="1">
        <v>0.23</v>
      </c>
      <c r="J140" s="1"/>
      <c r="K140" s="1"/>
      <c r="L140" s="1">
        <v>0.01</v>
      </c>
      <c r="M140" s="1"/>
      <c r="N140" s="3">
        <f t="shared" si="72"/>
        <v>98.13</v>
      </c>
      <c r="O140" s="2">
        <v>1148</v>
      </c>
      <c r="P140" s="2">
        <v>1E-4</v>
      </c>
      <c r="Q140" s="2" t="s">
        <v>27</v>
      </c>
      <c r="S140" s="2" t="s">
        <v>138</v>
      </c>
      <c r="T140" s="5">
        <f t="shared" si="88"/>
        <v>0.87217043941411454</v>
      </c>
      <c r="U140" s="5">
        <f t="shared" si="89"/>
        <v>2.027534418022528E-2</v>
      </c>
      <c r="V140" s="5">
        <f t="shared" si="90"/>
        <v>0.2608866222047862</v>
      </c>
      <c r="W140" s="5">
        <f t="shared" si="91"/>
        <v>0.15031315240083509</v>
      </c>
      <c r="X140" s="5">
        <f t="shared" si="92"/>
        <v>0.15930521091811414</v>
      </c>
      <c r="Y140" s="5">
        <f t="shared" si="93"/>
        <v>0.18188302425106989</v>
      </c>
      <c r="Z140" s="5">
        <f t="shared" si="94"/>
        <v>9.1319780574378839E-2</v>
      </c>
      <c r="AA140" s="5">
        <f t="shared" si="95"/>
        <v>6.794055201698514E-3</v>
      </c>
      <c r="AB140" s="5">
        <f t="shared" si="96"/>
        <v>3.2421764871722585E-3</v>
      </c>
      <c r="AC140" s="5">
        <f t="shared" si="97"/>
        <v>0</v>
      </c>
      <c r="AD140" s="5">
        <f t="shared" si="98"/>
        <v>0</v>
      </c>
      <c r="AE140" s="5">
        <f t="shared" si="99"/>
        <v>1.3158760444766102E-4</v>
      </c>
      <c r="AF140" s="5">
        <f t="shared" si="100"/>
        <v>0</v>
      </c>
      <c r="AG140" s="1">
        <f t="shared" si="86"/>
        <v>1.7463213932368424</v>
      </c>
      <c r="AH140" s="1"/>
      <c r="AI140" s="5">
        <f t="shared" si="58"/>
        <v>0.49943294675989097</v>
      </c>
      <c r="AJ140" s="5">
        <f t="shared" si="59"/>
        <v>1.161031655384151E-2</v>
      </c>
      <c r="AK140" s="5">
        <f t="shared" si="60"/>
        <v>0.14939210114194817</v>
      </c>
      <c r="AL140" s="5">
        <f t="shared" si="61"/>
        <v>8.6074163085310768E-2</v>
      </c>
      <c r="AM140" s="5">
        <f t="shared" si="62"/>
        <v>9.1223306050691316E-2</v>
      </c>
      <c r="AN140" s="5">
        <f t="shared" si="63"/>
        <v>0.10415209076374309</v>
      </c>
      <c r="AO140" s="5">
        <f t="shared" si="64"/>
        <v>5.2292654105963711E-2</v>
      </c>
      <c r="AP140" s="5">
        <f t="shared" si="65"/>
        <v>3.8904953166184341E-3</v>
      </c>
      <c r="AQ140" s="5">
        <f t="shared" si="66"/>
        <v>1.8565749121144408E-3</v>
      </c>
      <c r="AR140" s="5">
        <f t="shared" si="67"/>
        <v>0</v>
      </c>
      <c r="AS140" s="5">
        <f t="shared" si="68"/>
        <v>0</v>
      </c>
      <c r="AT140" s="5">
        <f t="shared" si="69"/>
        <v>7.5351309877594007E-5</v>
      </c>
      <c r="AU140" s="5">
        <f t="shared" si="70"/>
        <v>0</v>
      </c>
      <c r="AV140" s="1">
        <f t="shared" si="87"/>
        <v>1</v>
      </c>
    </row>
    <row r="141" spans="1:48">
      <c r="A141" s="1">
        <v>46.9</v>
      </c>
      <c r="B141" s="1">
        <v>2.14</v>
      </c>
      <c r="C141" s="1">
        <v>10.199999999999999</v>
      </c>
      <c r="D141" s="1">
        <v>24.2</v>
      </c>
      <c r="E141" s="1">
        <v>3.01</v>
      </c>
      <c r="F141" s="1">
        <v>9.85</v>
      </c>
      <c r="G141" s="1">
        <v>3.36</v>
      </c>
      <c r="H141" s="1">
        <v>0.37</v>
      </c>
      <c r="I141" s="1">
        <v>0.38</v>
      </c>
      <c r="J141" s="1"/>
      <c r="K141" s="1"/>
      <c r="L141" s="1">
        <v>0.01</v>
      </c>
      <c r="M141" s="1"/>
      <c r="N141" s="3">
        <f t="shared" si="72"/>
        <v>100.42</v>
      </c>
      <c r="O141" s="2">
        <v>1100</v>
      </c>
      <c r="P141" s="2">
        <v>1E-4</v>
      </c>
      <c r="Q141" s="2" t="s">
        <v>7</v>
      </c>
      <c r="S141" s="2" t="s">
        <v>137</v>
      </c>
      <c r="T141" s="5">
        <f t="shared" si="88"/>
        <v>0.78062583222370174</v>
      </c>
      <c r="U141" s="5">
        <f t="shared" si="89"/>
        <v>2.6783479349186484E-2</v>
      </c>
      <c r="V141" s="5">
        <f t="shared" si="90"/>
        <v>0.20007846214201647</v>
      </c>
      <c r="W141" s="5">
        <f t="shared" si="91"/>
        <v>0.33681280445372302</v>
      </c>
      <c r="X141" s="5">
        <f t="shared" si="92"/>
        <v>7.4689826302729523E-2</v>
      </c>
      <c r="Y141" s="5">
        <f t="shared" si="93"/>
        <v>0.175641940085592</v>
      </c>
      <c r="Z141" s="5">
        <f t="shared" si="94"/>
        <v>0.10842207163601161</v>
      </c>
      <c r="AA141" s="5">
        <f t="shared" si="95"/>
        <v>7.8556263269639066E-3</v>
      </c>
      <c r="AB141" s="5">
        <f t="shared" si="96"/>
        <v>5.3566394135889485E-3</v>
      </c>
      <c r="AC141" s="5">
        <f t="shared" si="97"/>
        <v>0</v>
      </c>
      <c r="AD141" s="5">
        <f t="shared" si="98"/>
        <v>0</v>
      </c>
      <c r="AE141" s="5">
        <f t="shared" si="99"/>
        <v>1.3158760444766102E-4</v>
      </c>
      <c r="AF141" s="5">
        <f t="shared" si="100"/>
        <v>0</v>
      </c>
      <c r="AG141" s="1">
        <f t="shared" si="86"/>
        <v>1.7163982695379614</v>
      </c>
      <c r="AH141" s="1"/>
      <c r="AI141" s="5">
        <f t="shared" si="58"/>
        <v>0.45480460221731583</v>
      </c>
      <c r="AJ141" s="5">
        <f t="shared" si="59"/>
        <v>1.5604466530018322E-2</v>
      </c>
      <c r="AK141" s="5">
        <f t="shared" si="60"/>
        <v>0.11656878574916983</v>
      </c>
      <c r="AL141" s="5">
        <f t="shared" si="61"/>
        <v>0.19623231416120568</v>
      </c>
      <c r="AM141" s="5">
        <f t="shared" si="62"/>
        <v>4.351544022637318E-2</v>
      </c>
      <c r="AN141" s="5">
        <f t="shared" si="63"/>
        <v>0.10233169259304438</v>
      </c>
      <c r="AO141" s="5">
        <f t="shared" si="64"/>
        <v>6.3168364569138047E-2</v>
      </c>
      <c r="AP141" s="5">
        <f t="shared" si="65"/>
        <v>4.5768085801429813E-3</v>
      </c>
      <c r="AQ141" s="5">
        <f t="shared" si="66"/>
        <v>3.1208604137260673E-3</v>
      </c>
      <c r="AR141" s="5">
        <f t="shared" si="67"/>
        <v>0</v>
      </c>
      <c r="AS141" s="5">
        <f t="shared" si="68"/>
        <v>0</v>
      </c>
      <c r="AT141" s="5">
        <f t="shared" si="69"/>
        <v>7.6664959865686185E-5</v>
      </c>
      <c r="AU141" s="5">
        <f t="shared" si="70"/>
        <v>0</v>
      </c>
      <c r="AV141" s="1">
        <f t="shared" si="87"/>
        <v>1</v>
      </c>
    </row>
    <row r="142" spans="1:48">
      <c r="A142" s="1">
        <v>47.4</v>
      </c>
      <c r="B142" s="1">
        <v>3.35</v>
      </c>
      <c r="C142" s="1">
        <v>8.33</v>
      </c>
      <c r="D142" s="1">
        <v>25.7</v>
      </c>
      <c r="E142" s="1">
        <v>1.26</v>
      </c>
      <c r="F142" s="1">
        <v>8.3800000000000008</v>
      </c>
      <c r="G142" s="1">
        <v>3.33</v>
      </c>
      <c r="H142" s="1">
        <v>0.71</v>
      </c>
      <c r="I142" s="1">
        <v>0.46</v>
      </c>
      <c r="J142" s="1"/>
      <c r="K142" s="1"/>
      <c r="L142" s="1">
        <v>0.01</v>
      </c>
      <c r="M142" s="1"/>
      <c r="N142" s="3">
        <f t="shared" si="72"/>
        <v>98.929999999999993</v>
      </c>
      <c r="O142" s="2">
        <v>1021</v>
      </c>
      <c r="P142" s="2">
        <v>1E-4</v>
      </c>
      <c r="Q142" s="2" t="s">
        <v>28</v>
      </c>
      <c r="S142" s="2" t="s">
        <v>137</v>
      </c>
      <c r="T142" s="5">
        <f t="shared" si="88"/>
        <v>0.78894806924101202</v>
      </c>
      <c r="U142" s="5">
        <f t="shared" si="89"/>
        <v>4.1927409261576967E-2</v>
      </c>
      <c r="V142" s="5">
        <f t="shared" si="90"/>
        <v>0.16339741074931347</v>
      </c>
      <c r="W142" s="5">
        <f t="shared" si="91"/>
        <v>0.35768963117606128</v>
      </c>
      <c r="X142" s="5">
        <f t="shared" si="92"/>
        <v>3.1265508684863524E-2</v>
      </c>
      <c r="Y142" s="5">
        <f t="shared" si="93"/>
        <v>0.14942938659058488</v>
      </c>
      <c r="Z142" s="5">
        <f t="shared" si="94"/>
        <v>0.1074540174249758</v>
      </c>
      <c r="AA142" s="5">
        <f t="shared" si="95"/>
        <v>1.5074309978768576E-2</v>
      </c>
      <c r="AB142" s="5">
        <f t="shared" si="96"/>
        <v>6.484352974344517E-3</v>
      </c>
      <c r="AC142" s="5">
        <f t="shared" si="97"/>
        <v>0</v>
      </c>
      <c r="AD142" s="5">
        <f t="shared" si="98"/>
        <v>0</v>
      </c>
      <c r="AE142" s="5">
        <f t="shared" si="99"/>
        <v>1.3158760444766102E-4</v>
      </c>
      <c r="AF142" s="5">
        <f t="shared" si="100"/>
        <v>0</v>
      </c>
      <c r="AG142" s="1">
        <f t="shared" si="86"/>
        <v>1.6618016836859488</v>
      </c>
      <c r="AH142" s="1"/>
      <c r="AI142" s="5">
        <f t="shared" si="58"/>
        <v>0.47475464550685176</v>
      </c>
      <c r="AJ142" s="5">
        <f t="shared" si="59"/>
        <v>2.5230091937673418E-2</v>
      </c>
      <c r="AK142" s="5">
        <f t="shared" si="60"/>
        <v>9.8325457455844464E-2</v>
      </c>
      <c r="AL142" s="5">
        <f t="shared" si="61"/>
        <v>0.21524206810447444</v>
      </c>
      <c r="AM142" s="5">
        <f t="shared" si="62"/>
        <v>1.8814223737886254E-2</v>
      </c>
      <c r="AN142" s="5">
        <f t="shared" si="63"/>
        <v>8.9920107830883875E-2</v>
      </c>
      <c r="AO142" s="5">
        <f t="shared" si="64"/>
        <v>6.4661155708205867E-2</v>
      </c>
      <c r="AP142" s="5">
        <f t="shared" si="65"/>
        <v>9.0710643314147431E-3</v>
      </c>
      <c r="AQ142" s="5">
        <f t="shared" si="66"/>
        <v>3.9020016876875094E-3</v>
      </c>
      <c r="AR142" s="5">
        <f t="shared" si="67"/>
        <v>0</v>
      </c>
      <c r="AS142" s="5">
        <f t="shared" si="68"/>
        <v>0</v>
      </c>
      <c r="AT142" s="5">
        <f t="shared" si="69"/>
        <v>7.9183699077614336E-5</v>
      </c>
      <c r="AU142" s="5">
        <f t="shared" si="70"/>
        <v>0</v>
      </c>
      <c r="AV142" s="1">
        <f t="shared" si="87"/>
        <v>0.99999999999999989</v>
      </c>
    </row>
    <row r="143" spans="1:48">
      <c r="A143" s="1">
        <v>49.1</v>
      </c>
      <c r="B143" s="1">
        <v>1.42</v>
      </c>
      <c r="C143" s="1">
        <v>11.4</v>
      </c>
      <c r="D143" s="1">
        <v>15.1</v>
      </c>
      <c r="E143" s="1">
        <v>6.11</v>
      </c>
      <c r="F143" s="1">
        <v>12.6</v>
      </c>
      <c r="G143" s="1">
        <v>2.67</v>
      </c>
      <c r="H143" s="1">
        <v>0.19</v>
      </c>
      <c r="I143" s="1">
        <v>0.25</v>
      </c>
      <c r="J143" s="1"/>
      <c r="K143" s="1"/>
      <c r="L143" s="1">
        <v>0.04</v>
      </c>
      <c r="M143" s="1"/>
      <c r="N143" s="3">
        <f t="shared" si="72"/>
        <v>98.88</v>
      </c>
      <c r="O143" s="2">
        <v>1123</v>
      </c>
      <c r="P143" s="2">
        <v>1E-4</v>
      </c>
      <c r="Q143" s="2" t="s">
        <v>25</v>
      </c>
      <c r="S143" s="2" t="s">
        <v>137</v>
      </c>
      <c r="T143" s="5">
        <f t="shared" si="88"/>
        <v>0.81724367509986684</v>
      </c>
      <c r="U143" s="5">
        <f t="shared" si="89"/>
        <v>1.7772215269086355E-2</v>
      </c>
      <c r="V143" s="5">
        <f t="shared" si="90"/>
        <v>0.22361710474695962</v>
      </c>
      <c r="W143" s="5">
        <f t="shared" si="91"/>
        <v>0.21016005567153795</v>
      </c>
      <c r="X143" s="5">
        <f t="shared" si="92"/>
        <v>0.15161290322580648</v>
      </c>
      <c r="Y143" s="5">
        <f t="shared" si="93"/>
        <v>0.22467902995720399</v>
      </c>
      <c r="Z143" s="5">
        <f t="shared" si="94"/>
        <v>8.6156824782187807E-2</v>
      </c>
      <c r="AA143" s="5">
        <f t="shared" si="95"/>
        <v>4.0339702760084925E-3</v>
      </c>
      <c r="AB143" s="5">
        <f t="shared" si="96"/>
        <v>3.5241048773611504E-3</v>
      </c>
      <c r="AC143" s="5">
        <f t="shared" si="97"/>
        <v>0</v>
      </c>
      <c r="AD143" s="5">
        <f t="shared" si="98"/>
        <v>0</v>
      </c>
      <c r="AE143" s="5">
        <f t="shared" si="99"/>
        <v>5.2635041779064407E-4</v>
      </c>
      <c r="AF143" s="5">
        <f t="shared" si="100"/>
        <v>0</v>
      </c>
      <c r="AG143" s="1">
        <f t="shared" si="86"/>
        <v>1.7393262343238092</v>
      </c>
      <c r="AH143" s="1"/>
      <c r="AI143" s="5">
        <f t="shared" si="58"/>
        <v>0.46986221386902921</v>
      </c>
      <c r="AJ143" s="5">
        <f t="shared" si="59"/>
        <v>1.0217873403143136E-2</v>
      </c>
      <c r="AK143" s="5">
        <f t="shared" si="60"/>
        <v>0.12856536073228053</v>
      </c>
      <c r="AL143" s="5">
        <f t="shared" si="61"/>
        <v>0.12082842857437899</v>
      </c>
      <c r="AM143" s="5">
        <f t="shared" si="62"/>
        <v>8.7167605612956459E-2</v>
      </c>
      <c r="AN143" s="5">
        <f t="shared" si="63"/>
        <v>0.12917589899088225</v>
      </c>
      <c r="AO143" s="5">
        <f t="shared" si="64"/>
        <v>4.9534597410176275E-2</v>
      </c>
      <c r="AP143" s="5">
        <f t="shared" si="65"/>
        <v>2.3192717941017908E-3</v>
      </c>
      <c r="AQ143" s="5">
        <f t="shared" si="66"/>
        <v>2.0261321929242347E-3</v>
      </c>
      <c r="AR143" s="5">
        <f t="shared" si="67"/>
        <v>0</v>
      </c>
      <c r="AS143" s="5">
        <f t="shared" si="68"/>
        <v>0</v>
      </c>
      <c r="AT143" s="5">
        <f t="shared" si="69"/>
        <v>3.0261742012720872E-4</v>
      </c>
      <c r="AU143" s="5">
        <f t="shared" si="70"/>
        <v>0</v>
      </c>
      <c r="AV143" s="1">
        <f t="shared" si="87"/>
        <v>1</v>
      </c>
    </row>
    <row r="144" spans="1:48">
      <c r="A144" s="1">
        <v>50.9</v>
      </c>
      <c r="B144" s="1">
        <v>3.53</v>
      </c>
      <c r="C144" s="1">
        <v>10.199999999999999</v>
      </c>
      <c r="D144" s="1">
        <v>19.3</v>
      </c>
      <c r="E144" s="1">
        <v>2.89</v>
      </c>
      <c r="F144" s="1">
        <v>7.51</v>
      </c>
      <c r="G144" s="1">
        <v>3.13</v>
      </c>
      <c r="H144" s="1">
        <v>0.64</v>
      </c>
      <c r="I144" s="1">
        <v>0.36</v>
      </c>
      <c r="J144" s="1"/>
      <c r="K144" s="1"/>
      <c r="L144" s="1">
        <v>0.02</v>
      </c>
      <c r="M144" s="1"/>
      <c r="N144" s="3">
        <f t="shared" si="72"/>
        <v>98.47999999999999</v>
      </c>
      <c r="O144" s="2">
        <v>1062</v>
      </c>
      <c r="P144" s="2">
        <v>1E-4</v>
      </c>
      <c r="Q144" s="2" t="s">
        <v>28</v>
      </c>
      <c r="S144" s="2" t="s">
        <v>137</v>
      </c>
      <c r="T144" s="5">
        <f t="shared" si="88"/>
        <v>0.84720372836218372</v>
      </c>
      <c r="U144" s="5">
        <f t="shared" si="89"/>
        <v>4.4180225281601995E-2</v>
      </c>
      <c r="V144" s="5">
        <f t="shared" si="90"/>
        <v>0.20007846214201647</v>
      </c>
      <c r="W144" s="5">
        <f t="shared" si="91"/>
        <v>0.26861517049408495</v>
      </c>
      <c r="X144" s="5">
        <f t="shared" si="92"/>
        <v>7.1712158808933016E-2</v>
      </c>
      <c r="Y144" s="5">
        <f t="shared" si="93"/>
        <v>0.13391583452211128</v>
      </c>
      <c r="Z144" s="5">
        <f t="shared" si="94"/>
        <v>0.10100032268473701</v>
      </c>
      <c r="AA144" s="5">
        <f t="shared" si="95"/>
        <v>1.3588110403397028E-2</v>
      </c>
      <c r="AB144" s="5">
        <f t="shared" si="96"/>
        <v>5.0747110234000562E-3</v>
      </c>
      <c r="AC144" s="5">
        <f t="shared" si="97"/>
        <v>0</v>
      </c>
      <c r="AD144" s="5">
        <f t="shared" si="98"/>
        <v>0</v>
      </c>
      <c r="AE144" s="5">
        <f t="shared" si="99"/>
        <v>2.6317520889532203E-4</v>
      </c>
      <c r="AF144" s="5">
        <f t="shared" si="100"/>
        <v>0</v>
      </c>
      <c r="AG144" s="1">
        <f t="shared" si="86"/>
        <v>1.6856318989313606</v>
      </c>
      <c r="AH144" s="1"/>
      <c r="AI144" s="5">
        <f t="shared" ref="AI144:AI227" si="101">T144/AG144</f>
        <v>0.50260304690441915</v>
      </c>
      <c r="AJ144" s="5">
        <f t="shared" ref="AJ144:AJ227" si="102">U144/AG144</f>
        <v>2.6209889187319556E-2</v>
      </c>
      <c r="AK144" s="5">
        <f t="shared" ref="AK144:AK227" si="103">V144/AG144</f>
        <v>0.11869641424611159</v>
      </c>
      <c r="AL144" s="5">
        <f t="shared" ref="AL144:AL227" si="104">W144/AG144</f>
        <v>0.15935577077319124</v>
      </c>
      <c r="AM144" s="5">
        <f t="shared" ref="AM144:AM227" si="105">X144/AG144</f>
        <v>4.2543190393107978E-2</v>
      </c>
      <c r="AN144" s="5">
        <f t="shared" ref="AN144:AN227" si="106">Y144/AG144</f>
        <v>7.9445479530263902E-2</v>
      </c>
      <c r="AO144" s="5">
        <f t="shared" ref="AO144:AO227" si="107">Z144/AG144</f>
        <v>5.9918374082009333E-2</v>
      </c>
      <c r="AP144" s="5">
        <f t="shared" ref="AP144:AP227" si="108">AA144/AG144</f>
        <v>8.0611374357660633E-3</v>
      </c>
      <c r="AQ144" s="5">
        <f t="shared" ref="AQ144:AQ227" si="109">AB144/AG144</f>
        <v>3.0105689306290828E-3</v>
      </c>
      <c r="AR144" s="5">
        <f t="shared" ref="AR144:AR227" si="110">AC144/AG144</f>
        <v>0</v>
      </c>
      <c r="AS144" s="5">
        <f t="shared" ref="AS144:AS227" si="111">AD144/AG144</f>
        <v>0</v>
      </c>
      <c r="AT144" s="5">
        <f t="shared" ref="AT144:AT227" si="112">AE144/AG144</f>
        <v>1.5612851718229057E-4</v>
      </c>
      <c r="AU144" s="5">
        <f t="shared" ref="AU144:AU227" si="113">AF144/AG144</f>
        <v>0</v>
      </c>
      <c r="AV144" s="1">
        <f t="shared" si="87"/>
        <v>1.0000000000000002</v>
      </c>
    </row>
    <row r="145" spans="1:48">
      <c r="A145" s="1">
        <v>51.2</v>
      </c>
      <c r="B145" s="1">
        <v>1.66</v>
      </c>
      <c r="C145" s="1">
        <v>16.2</v>
      </c>
      <c r="D145" s="1">
        <v>9.91</v>
      </c>
      <c r="E145" s="1">
        <v>7.5</v>
      </c>
      <c r="F145" s="1">
        <v>10.1</v>
      </c>
      <c r="G145" s="1">
        <v>3.65</v>
      </c>
      <c r="H145" s="1">
        <v>0.3</v>
      </c>
      <c r="I145" s="1">
        <v>0.23</v>
      </c>
      <c r="J145" s="1"/>
      <c r="K145" s="1"/>
      <c r="L145" s="1">
        <v>7.0000000000000007E-2</v>
      </c>
      <c r="M145" s="1"/>
      <c r="N145" s="3">
        <f t="shared" ref="N145:N152" si="114">SUM(A145:L145)</f>
        <v>100.82</v>
      </c>
      <c r="O145" s="2">
        <v>1205</v>
      </c>
      <c r="P145" s="2">
        <v>1E-4</v>
      </c>
      <c r="Q145" s="2" t="s">
        <v>7</v>
      </c>
      <c r="R145" s="2" t="s">
        <v>188</v>
      </c>
      <c r="S145" s="2" t="s">
        <v>137</v>
      </c>
      <c r="T145" s="5">
        <f t="shared" si="88"/>
        <v>0.85219707057256999</v>
      </c>
      <c r="U145" s="5">
        <f t="shared" si="89"/>
        <v>2.0775969962453063E-2</v>
      </c>
      <c r="V145" s="5">
        <f t="shared" si="90"/>
        <v>0.31777167516673205</v>
      </c>
      <c r="W145" s="5">
        <f t="shared" si="91"/>
        <v>0.13792623521224776</v>
      </c>
      <c r="X145" s="5">
        <f t="shared" si="92"/>
        <v>0.18610421836228289</v>
      </c>
      <c r="Y145" s="5">
        <f t="shared" si="93"/>
        <v>0.18009985734664766</v>
      </c>
      <c r="Z145" s="5">
        <f t="shared" si="94"/>
        <v>0.11777992900935787</v>
      </c>
      <c r="AA145" s="5">
        <f t="shared" si="95"/>
        <v>6.3694267515923561E-3</v>
      </c>
      <c r="AB145" s="5">
        <f t="shared" si="96"/>
        <v>3.2421764871722585E-3</v>
      </c>
      <c r="AC145" s="5">
        <f t="shared" si="97"/>
        <v>0</v>
      </c>
      <c r="AD145" s="5">
        <f t="shared" si="98"/>
        <v>0</v>
      </c>
      <c r="AE145" s="5">
        <f t="shared" si="99"/>
        <v>9.211132311336272E-4</v>
      </c>
      <c r="AF145" s="5">
        <f t="shared" si="100"/>
        <v>0</v>
      </c>
      <c r="AG145" s="1">
        <f t="shared" si="86"/>
        <v>1.8231876721021893</v>
      </c>
      <c r="AH145" s="1"/>
      <c r="AI145" s="5">
        <f t="shared" si="101"/>
        <v>0.46742147482269969</v>
      </c>
      <c r="AJ145" s="5">
        <f t="shared" si="102"/>
        <v>1.1395409414159627E-2</v>
      </c>
      <c r="AK145" s="5">
        <f t="shared" si="103"/>
        <v>0.17429455016023221</v>
      </c>
      <c r="AL145" s="5">
        <f t="shared" si="104"/>
        <v>7.5651145146903465E-2</v>
      </c>
      <c r="AM145" s="5">
        <f t="shared" si="105"/>
        <v>0.10207628167411817</v>
      </c>
      <c r="AN145" s="5">
        <f t="shared" si="106"/>
        <v>9.8782950379972229E-2</v>
      </c>
      <c r="AO145" s="5">
        <f t="shared" si="107"/>
        <v>6.4601099936987899E-2</v>
      </c>
      <c r="AP145" s="5">
        <f t="shared" si="108"/>
        <v>3.4935661583583542E-3</v>
      </c>
      <c r="AQ145" s="5">
        <f t="shared" si="109"/>
        <v>1.778301014636597E-3</v>
      </c>
      <c r="AR145" s="5">
        <f t="shared" si="110"/>
        <v>0</v>
      </c>
      <c r="AS145" s="5">
        <f t="shared" si="111"/>
        <v>0</v>
      </c>
      <c r="AT145" s="5">
        <f t="shared" si="112"/>
        <v>5.0522129193181545E-4</v>
      </c>
      <c r="AU145" s="5">
        <f t="shared" si="113"/>
        <v>0</v>
      </c>
      <c r="AV145" s="1">
        <f t="shared" si="87"/>
        <v>1</v>
      </c>
    </row>
    <row r="146" spans="1:48">
      <c r="A146" s="1">
        <v>51.5</v>
      </c>
      <c r="B146" s="1">
        <v>1.9</v>
      </c>
      <c r="C146" s="1">
        <v>14.9</v>
      </c>
      <c r="D146" s="1">
        <v>9.09</v>
      </c>
      <c r="E146" s="1">
        <v>6.8</v>
      </c>
      <c r="F146" s="1">
        <v>10.4</v>
      </c>
      <c r="G146" s="1">
        <v>3.6</v>
      </c>
      <c r="H146" s="1">
        <v>0.33</v>
      </c>
      <c r="I146" s="1">
        <v>0.18</v>
      </c>
      <c r="J146" s="1"/>
      <c r="K146" s="1"/>
      <c r="L146" s="1">
        <v>0.06</v>
      </c>
      <c r="M146" s="1"/>
      <c r="N146" s="3">
        <f t="shared" si="114"/>
        <v>98.76</v>
      </c>
      <c r="O146" s="2">
        <v>1185</v>
      </c>
      <c r="P146" s="2">
        <v>1E-4</v>
      </c>
      <c r="Q146" s="2" t="s">
        <v>7</v>
      </c>
      <c r="S146" s="2" t="s">
        <v>138</v>
      </c>
      <c r="T146" s="5">
        <f t="shared" si="88"/>
        <v>0.85719041278295605</v>
      </c>
      <c r="U146" s="5">
        <f t="shared" si="89"/>
        <v>2.3779724655819772E-2</v>
      </c>
      <c r="V146" s="5">
        <f t="shared" si="90"/>
        <v>0.29227147901137701</v>
      </c>
      <c r="W146" s="5">
        <f t="shared" si="91"/>
        <v>0.12651356993736954</v>
      </c>
      <c r="X146" s="5">
        <f t="shared" si="92"/>
        <v>0.16873449131513649</v>
      </c>
      <c r="Y146" s="5">
        <f t="shared" si="93"/>
        <v>0.18544935805991442</v>
      </c>
      <c r="Z146" s="5">
        <f t="shared" si="94"/>
        <v>0.11616650532429817</v>
      </c>
      <c r="AA146" s="5">
        <f t="shared" si="95"/>
        <v>7.0063694267515925E-3</v>
      </c>
      <c r="AB146" s="5">
        <f t="shared" si="96"/>
        <v>2.5373555117000281E-3</v>
      </c>
      <c r="AC146" s="5">
        <f t="shared" si="97"/>
        <v>0</v>
      </c>
      <c r="AD146" s="5">
        <f t="shared" si="98"/>
        <v>0</v>
      </c>
      <c r="AE146" s="5">
        <f t="shared" si="99"/>
        <v>7.8952562668596616E-4</v>
      </c>
      <c r="AF146" s="5">
        <f t="shared" si="100"/>
        <v>0</v>
      </c>
      <c r="AG146" s="1">
        <f t="shared" si="86"/>
        <v>1.7804387916520092</v>
      </c>
      <c r="AH146" s="1"/>
      <c r="AI146" s="5">
        <f t="shared" si="101"/>
        <v>0.48144896460472975</v>
      </c>
      <c r="AJ146" s="5">
        <f t="shared" si="102"/>
        <v>1.3356103432095728E-2</v>
      </c>
      <c r="AK146" s="5">
        <f t="shared" si="103"/>
        <v>0.16415699342305845</v>
      </c>
      <c r="AL146" s="5">
        <f t="shared" si="104"/>
        <v>7.105752274695265E-2</v>
      </c>
      <c r="AM146" s="5">
        <f t="shared" si="105"/>
        <v>9.4771295765002636E-2</v>
      </c>
      <c r="AN146" s="5">
        <f t="shared" si="106"/>
        <v>0.10415935606965865</v>
      </c>
      <c r="AO146" s="5">
        <f t="shared" si="107"/>
        <v>6.5245997710772843E-2</v>
      </c>
      <c r="AP146" s="5">
        <f t="shared" si="108"/>
        <v>3.9351925264729925E-3</v>
      </c>
      <c r="AQ146" s="5">
        <f t="shared" si="109"/>
        <v>1.4251293128396182E-3</v>
      </c>
      <c r="AR146" s="5">
        <f t="shared" si="110"/>
        <v>0</v>
      </c>
      <c r="AS146" s="5">
        <f t="shared" si="111"/>
        <v>0</v>
      </c>
      <c r="AT146" s="5">
        <f t="shared" si="112"/>
        <v>4.4344440841652969E-4</v>
      </c>
      <c r="AU146" s="5">
        <f t="shared" si="113"/>
        <v>0</v>
      </c>
      <c r="AV146" s="1">
        <f t="shared" si="87"/>
        <v>0.99999999999999989</v>
      </c>
    </row>
    <row r="147" spans="1:48">
      <c r="A147" s="1">
        <v>52.5</v>
      </c>
      <c r="B147" s="1">
        <v>2.09</v>
      </c>
      <c r="C147" s="1">
        <v>14.9</v>
      </c>
      <c r="D147" s="1">
        <v>9.59</v>
      </c>
      <c r="E147" s="1">
        <v>6.67</v>
      </c>
      <c r="F147" s="1">
        <v>10.3</v>
      </c>
      <c r="G147" s="1">
        <v>3.47</v>
      </c>
      <c r="H147" s="1">
        <v>0.32</v>
      </c>
      <c r="I147" s="1">
        <v>0.17</v>
      </c>
      <c r="J147" s="1"/>
      <c r="K147" s="1"/>
      <c r="L147" s="1">
        <v>7.0000000000000007E-2</v>
      </c>
      <c r="M147" s="1"/>
      <c r="N147" s="3">
        <f t="shared" si="114"/>
        <v>100.08</v>
      </c>
      <c r="O147" s="2">
        <v>1177</v>
      </c>
      <c r="P147" s="2">
        <v>1E-4</v>
      </c>
      <c r="Q147" s="2" t="s">
        <v>7</v>
      </c>
      <c r="S147" s="2" t="s">
        <v>138</v>
      </c>
      <c r="T147" s="5">
        <f t="shared" si="88"/>
        <v>0.87383488681757659</v>
      </c>
      <c r="U147" s="5">
        <f t="shared" si="89"/>
        <v>2.6157697121401747E-2</v>
      </c>
      <c r="V147" s="5">
        <f t="shared" si="90"/>
        <v>0.29227147901137701</v>
      </c>
      <c r="W147" s="5">
        <f t="shared" si="91"/>
        <v>0.13347251217814893</v>
      </c>
      <c r="X147" s="5">
        <f t="shared" si="92"/>
        <v>0.16550868486352358</v>
      </c>
      <c r="Y147" s="5">
        <f t="shared" si="93"/>
        <v>0.18366619115549218</v>
      </c>
      <c r="Z147" s="5">
        <f t="shared" si="94"/>
        <v>0.11197160374314297</v>
      </c>
      <c r="AA147" s="5">
        <f t="shared" si="95"/>
        <v>6.794055201698514E-3</v>
      </c>
      <c r="AB147" s="5">
        <f t="shared" si="96"/>
        <v>2.3963913166055823E-3</v>
      </c>
      <c r="AC147" s="5">
        <f t="shared" si="97"/>
        <v>0</v>
      </c>
      <c r="AD147" s="5">
        <f t="shared" si="98"/>
        <v>0</v>
      </c>
      <c r="AE147" s="5">
        <f t="shared" si="99"/>
        <v>9.211132311336272E-4</v>
      </c>
      <c r="AF147" s="5">
        <f t="shared" si="100"/>
        <v>0</v>
      </c>
      <c r="AG147" s="1">
        <f t="shared" si="86"/>
        <v>1.7969946146401008</v>
      </c>
      <c r="AH147" s="1"/>
      <c r="AI147" s="5">
        <f t="shared" si="101"/>
        <v>0.48627574044933175</v>
      </c>
      <c r="AJ147" s="5">
        <f t="shared" si="102"/>
        <v>1.4556358103855848E-2</v>
      </c>
      <c r="AK147" s="5">
        <f t="shared" si="103"/>
        <v>0.16264460484758475</v>
      </c>
      <c r="AL147" s="5">
        <f t="shared" si="104"/>
        <v>7.4275410227025412E-2</v>
      </c>
      <c r="AM147" s="5">
        <f t="shared" si="105"/>
        <v>9.2103050012017643E-2</v>
      </c>
      <c r="AN147" s="5">
        <f t="shared" si="106"/>
        <v>0.10220742436241333</v>
      </c>
      <c r="AO147" s="5">
        <f t="shared" si="107"/>
        <v>6.2310483754882295E-2</v>
      </c>
      <c r="AP147" s="5">
        <f t="shared" si="108"/>
        <v>3.7807877365615902E-3</v>
      </c>
      <c r="AQ147" s="5">
        <f t="shared" si="109"/>
        <v>1.3335550908623772E-3</v>
      </c>
      <c r="AR147" s="5">
        <f t="shared" si="110"/>
        <v>0</v>
      </c>
      <c r="AS147" s="5">
        <f t="shared" si="111"/>
        <v>0</v>
      </c>
      <c r="AT147" s="5">
        <f t="shared" si="112"/>
        <v>5.1258541546497977E-4</v>
      </c>
      <c r="AU147" s="5">
        <f t="shared" si="113"/>
        <v>0</v>
      </c>
      <c r="AV147" s="1">
        <f t="shared" si="87"/>
        <v>1</v>
      </c>
    </row>
    <row r="148" spans="1:48">
      <c r="A148" s="1">
        <v>52.6</v>
      </c>
      <c r="B148" s="1">
        <v>2.2599999999999998</v>
      </c>
      <c r="C148" s="1">
        <v>14.2</v>
      </c>
      <c r="D148" s="1">
        <v>9.56</v>
      </c>
      <c r="E148" s="1">
        <v>6.26</v>
      </c>
      <c r="F148" s="1">
        <v>10.5</v>
      </c>
      <c r="G148" s="1">
        <v>3.56</v>
      </c>
      <c r="H148" s="1">
        <v>0.38</v>
      </c>
      <c r="I148" s="1">
        <v>0.19</v>
      </c>
      <c r="J148" s="1"/>
      <c r="K148" s="1"/>
      <c r="L148" s="1">
        <v>0.04</v>
      </c>
      <c r="M148" s="1"/>
      <c r="N148" s="3">
        <f t="shared" si="114"/>
        <v>99.550000000000011</v>
      </c>
      <c r="O148" s="2">
        <v>1170</v>
      </c>
      <c r="P148" s="2">
        <v>1E-4</v>
      </c>
      <c r="Q148" s="2" t="s">
        <v>7</v>
      </c>
      <c r="S148" s="2" t="s">
        <v>138</v>
      </c>
      <c r="T148" s="5">
        <f t="shared" si="88"/>
        <v>0.87549933422103865</v>
      </c>
      <c r="U148" s="5">
        <f t="shared" si="89"/>
        <v>2.8285356695869832E-2</v>
      </c>
      <c r="V148" s="5">
        <f t="shared" si="90"/>
        <v>0.27854060415849352</v>
      </c>
      <c r="W148" s="5">
        <f t="shared" si="91"/>
        <v>0.13305497564370217</v>
      </c>
      <c r="X148" s="5">
        <f t="shared" si="92"/>
        <v>0.15533498759305212</v>
      </c>
      <c r="Y148" s="5">
        <f t="shared" si="93"/>
        <v>0.18723252496433668</v>
      </c>
      <c r="Z148" s="5">
        <f t="shared" si="94"/>
        <v>0.11487576637625041</v>
      </c>
      <c r="AA148" s="5">
        <f t="shared" si="95"/>
        <v>8.0679405520169851E-3</v>
      </c>
      <c r="AB148" s="5">
        <f t="shared" si="96"/>
        <v>2.6783197067944743E-3</v>
      </c>
      <c r="AC148" s="5">
        <f t="shared" si="97"/>
        <v>0</v>
      </c>
      <c r="AD148" s="5">
        <f t="shared" si="98"/>
        <v>0</v>
      </c>
      <c r="AE148" s="5">
        <f t="shared" si="99"/>
        <v>5.2635041779064407E-4</v>
      </c>
      <c r="AF148" s="5">
        <f t="shared" si="100"/>
        <v>0</v>
      </c>
      <c r="AG148" s="1">
        <f t="shared" si="86"/>
        <v>1.7840961603293457</v>
      </c>
      <c r="AH148" s="1"/>
      <c r="AI148" s="5">
        <f t="shared" si="101"/>
        <v>0.49072429709137466</v>
      </c>
      <c r="AJ148" s="5">
        <f t="shared" si="102"/>
        <v>1.5854166005630735E-2</v>
      </c>
      <c r="AK148" s="5">
        <f t="shared" si="103"/>
        <v>0.15612421031558898</v>
      </c>
      <c r="AL148" s="5">
        <f t="shared" si="104"/>
        <v>7.4578365562504273E-2</v>
      </c>
      <c r="AM148" s="5">
        <f t="shared" si="105"/>
        <v>8.7066488369313647E-2</v>
      </c>
      <c r="AN148" s="5">
        <f t="shared" si="106"/>
        <v>0.10494531019548486</v>
      </c>
      <c r="AO148" s="5">
        <f t="shared" si="107"/>
        <v>6.4388775073112789E-2</v>
      </c>
      <c r="AP148" s="5">
        <f t="shared" si="108"/>
        <v>4.5221444512988781E-3</v>
      </c>
      <c r="AQ148" s="5">
        <f t="shared" si="109"/>
        <v>1.5012193660570708E-3</v>
      </c>
      <c r="AR148" s="5">
        <f t="shared" si="110"/>
        <v>0</v>
      </c>
      <c r="AS148" s="5">
        <f t="shared" si="111"/>
        <v>0</v>
      </c>
      <c r="AT148" s="5">
        <f t="shared" si="112"/>
        <v>2.9502356963398169E-4</v>
      </c>
      <c r="AU148" s="5">
        <f t="shared" si="113"/>
        <v>0</v>
      </c>
      <c r="AV148" s="1">
        <f t="shared" si="87"/>
        <v>0.99999999999999989</v>
      </c>
    </row>
    <row r="149" spans="1:48">
      <c r="A149" s="1">
        <v>51.9</v>
      </c>
      <c r="B149" s="1">
        <v>2.38</v>
      </c>
      <c r="C149" s="1">
        <v>13.6</v>
      </c>
      <c r="D149" s="1">
        <v>11.3</v>
      </c>
      <c r="E149" s="1">
        <v>6.06</v>
      </c>
      <c r="F149" s="1">
        <v>10.4</v>
      </c>
      <c r="G149" s="1">
        <v>3.27</v>
      </c>
      <c r="H149" s="1">
        <v>0.34</v>
      </c>
      <c r="I149" s="1">
        <v>0.23</v>
      </c>
      <c r="J149" s="1"/>
      <c r="K149" s="1"/>
      <c r="L149" s="1">
        <v>0.06</v>
      </c>
      <c r="M149" s="1"/>
      <c r="N149" s="3">
        <f t="shared" si="114"/>
        <v>99.54</v>
      </c>
      <c r="O149" s="2">
        <v>1161</v>
      </c>
      <c r="P149" s="2">
        <v>1E-4</v>
      </c>
      <c r="Q149" s="2" t="s">
        <v>10</v>
      </c>
      <c r="S149" s="2" t="s">
        <v>138</v>
      </c>
      <c r="T149" s="5">
        <f t="shared" si="88"/>
        <v>0.86384820239680427</v>
      </c>
      <c r="U149" s="5">
        <f t="shared" si="89"/>
        <v>2.9787234042553189E-2</v>
      </c>
      <c r="V149" s="5">
        <f t="shared" si="90"/>
        <v>0.26677128285602197</v>
      </c>
      <c r="W149" s="5">
        <f t="shared" si="91"/>
        <v>0.15727209464161448</v>
      </c>
      <c r="X149" s="5">
        <f t="shared" si="92"/>
        <v>0.15037220843672458</v>
      </c>
      <c r="Y149" s="5">
        <f t="shared" si="93"/>
        <v>0.18544935805991442</v>
      </c>
      <c r="Z149" s="5">
        <f t="shared" si="94"/>
        <v>0.10551790900290417</v>
      </c>
      <c r="AA149" s="5">
        <f t="shared" si="95"/>
        <v>7.218683651804671E-3</v>
      </c>
      <c r="AB149" s="5">
        <f t="shared" si="96"/>
        <v>3.2421764871722585E-3</v>
      </c>
      <c r="AC149" s="5">
        <f t="shared" si="97"/>
        <v>0</v>
      </c>
      <c r="AD149" s="5">
        <f t="shared" si="98"/>
        <v>0</v>
      </c>
      <c r="AE149" s="5">
        <f t="shared" si="99"/>
        <v>7.8952562668596616E-4</v>
      </c>
      <c r="AF149" s="5">
        <f t="shared" si="100"/>
        <v>0</v>
      </c>
      <c r="AG149" s="1">
        <f t="shared" si="86"/>
        <v>1.7702686752021997</v>
      </c>
      <c r="AH149" s="1"/>
      <c r="AI149" s="5">
        <f t="shared" si="101"/>
        <v>0.487975760119088</v>
      </c>
      <c r="AJ149" s="5">
        <f t="shared" si="102"/>
        <v>1.6826391643150383E-2</v>
      </c>
      <c r="AK149" s="5">
        <f t="shared" si="103"/>
        <v>0.1506953642647218</v>
      </c>
      <c r="AL149" s="5">
        <f t="shared" si="104"/>
        <v>8.8840805265704037E-2</v>
      </c>
      <c r="AM149" s="5">
        <f t="shared" si="105"/>
        <v>8.4943156111345133E-2</v>
      </c>
      <c r="AN149" s="5">
        <f t="shared" si="106"/>
        <v>0.10475774703449037</v>
      </c>
      <c r="AO149" s="5">
        <f t="shared" si="107"/>
        <v>5.9605590089793541E-2</v>
      </c>
      <c r="AP149" s="5">
        <f t="shared" si="108"/>
        <v>4.0777333706027161E-3</v>
      </c>
      <c r="AQ149" s="5">
        <f t="shared" si="109"/>
        <v>1.8314601238718399E-3</v>
      </c>
      <c r="AR149" s="5">
        <f t="shared" si="110"/>
        <v>0</v>
      </c>
      <c r="AS149" s="5">
        <f t="shared" si="111"/>
        <v>0</v>
      </c>
      <c r="AT149" s="5">
        <f t="shared" si="112"/>
        <v>4.4599197723237506E-4</v>
      </c>
      <c r="AU149" s="5">
        <f t="shared" si="113"/>
        <v>0</v>
      </c>
      <c r="AV149" s="1">
        <f t="shared" si="87"/>
        <v>1.0000000000000002</v>
      </c>
    </row>
    <row r="150" spans="1:48">
      <c r="A150" s="1">
        <v>57</v>
      </c>
      <c r="B150" s="1">
        <v>0.74</v>
      </c>
      <c r="C150" s="1">
        <v>15.4</v>
      </c>
      <c r="D150" s="1">
        <v>5.91</v>
      </c>
      <c r="E150" s="1">
        <v>7.78</v>
      </c>
      <c r="F150" s="1">
        <v>8.23</v>
      </c>
      <c r="G150" s="1">
        <v>3.3</v>
      </c>
      <c r="H150" s="1">
        <v>0.73</v>
      </c>
      <c r="I150" s="1">
        <v>7.0000000000000007E-2</v>
      </c>
      <c r="J150" s="1">
        <v>0.15</v>
      </c>
      <c r="K150" s="1"/>
      <c r="L150" s="1">
        <v>7.0000000000000007E-2</v>
      </c>
      <c r="M150" s="1"/>
      <c r="N150" s="3">
        <f t="shared" si="114"/>
        <v>99.38</v>
      </c>
      <c r="O150" s="2">
        <v>1225</v>
      </c>
      <c r="P150" s="2">
        <v>1E-4</v>
      </c>
      <c r="Q150" s="2" t="s">
        <v>13</v>
      </c>
      <c r="R150" s="2" t="s">
        <v>102</v>
      </c>
      <c r="S150" s="2" t="s">
        <v>139</v>
      </c>
      <c r="T150" s="5">
        <f t="shared" si="88"/>
        <v>0.94873501997336884</v>
      </c>
      <c r="U150" s="5">
        <f t="shared" si="89"/>
        <v>9.261576971214016E-3</v>
      </c>
      <c r="V150" s="5">
        <f t="shared" si="90"/>
        <v>0.30207924676343667</v>
      </c>
      <c r="W150" s="5">
        <f t="shared" si="91"/>
        <v>8.2254697286012535E-2</v>
      </c>
      <c r="X150" s="5">
        <f t="shared" si="92"/>
        <v>0.19305210918114146</v>
      </c>
      <c r="Y150" s="5">
        <f t="shared" si="93"/>
        <v>0.14675463623395152</v>
      </c>
      <c r="Z150" s="5">
        <f t="shared" si="94"/>
        <v>0.10648596321393998</v>
      </c>
      <c r="AA150" s="5">
        <f t="shared" si="95"/>
        <v>1.5498938428874733E-2</v>
      </c>
      <c r="AB150" s="5">
        <f t="shared" si="96"/>
        <v>9.8674936566112213E-4</v>
      </c>
      <c r="AC150" s="5">
        <f t="shared" si="97"/>
        <v>2.1134946634259748E-3</v>
      </c>
      <c r="AD150" s="5">
        <f t="shared" si="98"/>
        <v>0</v>
      </c>
      <c r="AE150" s="5">
        <f t="shared" si="99"/>
        <v>9.211132311336272E-4</v>
      </c>
      <c r="AF150" s="5">
        <f t="shared" si="100"/>
        <v>0</v>
      </c>
      <c r="AG150" s="1">
        <f t="shared" si="86"/>
        <v>1.8081435453121606</v>
      </c>
      <c r="AH150" s="1"/>
      <c r="AI150" s="5">
        <f t="shared" si="101"/>
        <v>0.52470116237899567</v>
      </c>
      <c r="AJ150" s="5">
        <f t="shared" si="102"/>
        <v>5.1221469640647822E-3</v>
      </c>
      <c r="AK150" s="5">
        <f t="shared" si="103"/>
        <v>0.16706596528058576</v>
      </c>
      <c r="AL150" s="5">
        <f t="shared" si="104"/>
        <v>4.5491242937690524E-2</v>
      </c>
      <c r="AM150" s="5">
        <f t="shared" si="105"/>
        <v>0.1067681322545731</v>
      </c>
      <c r="AN150" s="5">
        <f t="shared" si="106"/>
        <v>8.1163155776227694E-2</v>
      </c>
      <c r="AO150" s="5">
        <f t="shared" si="107"/>
        <v>5.8892427810844014E-2</v>
      </c>
      <c r="AP150" s="5">
        <f t="shared" si="108"/>
        <v>8.5717411480176336E-3</v>
      </c>
      <c r="AQ150" s="5">
        <f t="shared" si="109"/>
        <v>5.4572512686804867E-4</v>
      </c>
      <c r="AR150" s="5">
        <f t="shared" si="110"/>
        <v>1.1688754849721282E-3</v>
      </c>
      <c r="AS150" s="5">
        <f t="shared" si="111"/>
        <v>0</v>
      </c>
      <c r="AT150" s="5">
        <f t="shared" si="112"/>
        <v>5.0942483716059439E-4</v>
      </c>
      <c r="AU150" s="5">
        <f t="shared" si="113"/>
        <v>0</v>
      </c>
      <c r="AV150" s="1">
        <f t="shared" si="87"/>
        <v>0.99999999999999978</v>
      </c>
    </row>
    <row r="151" spans="1:48">
      <c r="A151" s="1">
        <v>56.7</v>
      </c>
      <c r="B151" s="1">
        <v>0.74</v>
      </c>
      <c r="C151" s="1">
        <v>16.399999999999999</v>
      </c>
      <c r="D151" s="1">
        <v>5.51</v>
      </c>
      <c r="E151" s="1">
        <v>6.22</v>
      </c>
      <c r="F151" s="1">
        <v>8.73</v>
      </c>
      <c r="G151" s="1">
        <v>3.65</v>
      </c>
      <c r="H151" s="1">
        <v>0.79</v>
      </c>
      <c r="I151" s="1">
        <v>0.06</v>
      </c>
      <c r="J151" s="1">
        <v>0.15</v>
      </c>
      <c r="K151" s="1"/>
      <c r="L151" s="1">
        <v>0.04</v>
      </c>
      <c r="M151" s="1"/>
      <c r="N151" s="3">
        <f t="shared" si="114"/>
        <v>98.990000000000038</v>
      </c>
      <c r="O151" s="2">
        <v>1200</v>
      </c>
      <c r="P151" s="2">
        <v>1E-4</v>
      </c>
      <c r="Q151" s="2" t="s">
        <v>11</v>
      </c>
      <c r="S151" s="2" t="s">
        <v>139</v>
      </c>
      <c r="T151" s="5">
        <f t="shared" si="88"/>
        <v>0.94374167776298279</v>
      </c>
      <c r="U151" s="5">
        <f t="shared" si="89"/>
        <v>9.261576971214016E-3</v>
      </c>
      <c r="V151" s="5">
        <f t="shared" si="90"/>
        <v>0.32169478226755588</v>
      </c>
      <c r="W151" s="5">
        <f t="shared" si="91"/>
        <v>7.6687543493389007E-2</v>
      </c>
      <c r="X151" s="5">
        <f t="shared" si="92"/>
        <v>0.15434243176178661</v>
      </c>
      <c r="Y151" s="5">
        <f t="shared" si="93"/>
        <v>0.15567047075606277</v>
      </c>
      <c r="Z151" s="5">
        <f t="shared" si="94"/>
        <v>0.11777992900935787</v>
      </c>
      <c r="AA151" s="5">
        <f t="shared" si="95"/>
        <v>1.6772823779193206E-2</v>
      </c>
      <c r="AB151" s="5">
        <f t="shared" si="96"/>
        <v>8.4578517056667607E-4</v>
      </c>
      <c r="AC151" s="5">
        <f t="shared" si="97"/>
        <v>2.1134946634259748E-3</v>
      </c>
      <c r="AD151" s="5">
        <f t="shared" si="98"/>
        <v>0</v>
      </c>
      <c r="AE151" s="5">
        <f t="shared" si="99"/>
        <v>5.2635041779064407E-4</v>
      </c>
      <c r="AF151" s="5">
        <f t="shared" si="100"/>
        <v>0</v>
      </c>
      <c r="AG151" s="1">
        <f t="shared" si="86"/>
        <v>1.7994368660533255</v>
      </c>
      <c r="AH151" s="1"/>
      <c r="AI151" s="5">
        <f t="shared" si="101"/>
        <v>0.52446501211952801</v>
      </c>
      <c r="AJ151" s="5">
        <f t="shared" si="102"/>
        <v>5.1469307681392988E-3</v>
      </c>
      <c r="AK151" s="5">
        <f t="shared" si="103"/>
        <v>0.17877525371208139</v>
      </c>
      <c r="AL151" s="5">
        <f t="shared" si="104"/>
        <v>4.261752381542927E-2</v>
      </c>
      <c r="AM151" s="5">
        <f t="shared" si="105"/>
        <v>8.5772629578443199E-2</v>
      </c>
      <c r="AN151" s="5">
        <f t="shared" si="106"/>
        <v>8.6510659914116453E-2</v>
      </c>
      <c r="AO151" s="5">
        <f t="shared" si="107"/>
        <v>6.5453771249936982E-2</v>
      </c>
      <c r="AP151" s="5">
        <f t="shared" si="108"/>
        <v>9.321151575593066E-3</v>
      </c>
      <c r="AQ151" s="5">
        <f t="shared" si="109"/>
        <v>4.7002769951119341E-4</v>
      </c>
      <c r="AR151" s="5">
        <f t="shared" si="110"/>
        <v>1.1745311565509197E-3</v>
      </c>
      <c r="AS151" s="5">
        <f t="shared" si="111"/>
        <v>0</v>
      </c>
      <c r="AT151" s="5">
        <f t="shared" si="112"/>
        <v>2.9250841067021124E-4</v>
      </c>
      <c r="AU151" s="5">
        <f t="shared" si="113"/>
        <v>0</v>
      </c>
      <c r="AV151" s="1">
        <f t="shared" si="87"/>
        <v>1.0000000000000002</v>
      </c>
    </row>
    <row r="152" spans="1:48">
      <c r="A152" s="1">
        <v>56.8</v>
      </c>
      <c r="B152" s="1">
        <v>0.93</v>
      </c>
      <c r="C152" s="1">
        <v>15.6</v>
      </c>
      <c r="D152" s="1">
        <v>6.71</v>
      </c>
      <c r="E152" s="1">
        <v>6.89</v>
      </c>
      <c r="F152" s="1">
        <v>8.48</v>
      </c>
      <c r="G152" s="1">
        <v>3.33</v>
      </c>
      <c r="H152" s="1">
        <v>0.73</v>
      </c>
      <c r="I152" s="1">
        <v>7.0000000000000007E-2</v>
      </c>
      <c r="J152" s="1">
        <v>0.15</v>
      </c>
      <c r="K152" s="1"/>
      <c r="L152" s="1">
        <v>0.06</v>
      </c>
      <c r="M152" s="1"/>
      <c r="N152" s="3">
        <f t="shared" si="114"/>
        <v>99.75</v>
      </c>
      <c r="O152" s="2">
        <v>1175</v>
      </c>
      <c r="P152" s="2">
        <v>1E-4</v>
      </c>
      <c r="Q152" s="2" t="s">
        <v>29</v>
      </c>
      <c r="S152" s="2" t="s">
        <v>138</v>
      </c>
      <c r="T152" s="5">
        <f t="shared" si="88"/>
        <v>0.94540612516644473</v>
      </c>
      <c r="U152" s="5">
        <f t="shared" si="89"/>
        <v>1.1639549436795994E-2</v>
      </c>
      <c r="V152" s="5">
        <f t="shared" si="90"/>
        <v>0.3060023538642605</v>
      </c>
      <c r="W152" s="5">
        <f t="shared" si="91"/>
        <v>9.3389004871259576E-2</v>
      </c>
      <c r="X152" s="5">
        <f t="shared" si="92"/>
        <v>0.17096774193548386</v>
      </c>
      <c r="Y152" s="5">
        <f t="shared" si="93"/>
        <v>0.15121255349500715</v>
      </c>
      <c r="Z152" s="5">
        <f t="shared" si="94"/>
        <v>0.1074540174249758</v>
      </c>
      <c r="AA152" s="5">
        <f t="shared" si="95"/>
        <v>1.5498938428874733E-2</v>
      </c>
      <c r="AB152" s="5">
        <f t="shared" si="96"/>
        <v>9.8674936566112213E-4</v>
      </c>
      <c r="AC152" s="5">
        <f t="shared" si="97"/>
        <v>2.1134946634259748E-3</v>
      </c>
      <c r="AD152" s="5">
        <f t="shared" si="98"/>
        <v>0</v>
      </c>
      <c r="AE152" s="5">
        <f t="shared" si="99"/>
        <v>7.8952562668596616E-4</v>
      </c>
      <c r="AF152" s="5">
        <f t="shared" si="100"/>
        <v>0</v>
      </c>
      <c r="AG152" s="1">
        <f t="shared" si="86"/>
        <v>1.8054600542788755</v>
      </c>
      <c r="AH152" s="1"/>
      <c r="AI152" s="5">
        <f t="shared" si="101"/>
        <v>0.52363724299846248</v>
      </c>
      <c r="AJ152" s="5">
        <f t="shared" si="102"/>
        <v>6.4468606819689418E-3</v>
      </c>
      <c r="AK152" s="5">
        <f t="shared" si="103"/>
        <v>0.16948719144411195</v>
      </c>
      <c r="AL152" s="5">
        <f t="shared" si="104"/>
        <v>5.172587709704847E-2</v>
      </c>
      <c r="AM152" s="5">
        <f t="shared" si="105"/>
        <v>9.4694834998036354E-2</v>
      </c>
      <c r="AN152" s="5">
        <f t="shared" si="106"/>
        <v>8.3752921110959402E-2</v>
      </c>
      <c r="AO152" s="5">
        <f t="shared" si="107"/>
        <v>5.9516142254332154E-2</v>
      </c>
      <c r="AP152" s="5">
        <f t="shared" si="108"/>
        <v>8.5844814966372727E-3</v>
      </c>
      <c r="AQ152" s="5">
        <f t="shared" si="109"/>
        <v>5.4653624893143528E-4</v>
      </c>
      <c r="AR152" s="5">
        <f t="shared" si="110"/>
        <v>1.1706128077533858E-3</v>
      </c>
      <c r="AS152" s="5">
        <f t="shared" si="111"/>
        <v>0</v>
      </c>
      <c r="AT152" s="5">
        <f t="shared" si="112"/>
        <v>4.3729886175815342E-4</v>
      </c>
      <c r="AU152" s="5">
        <f t="shared" si="113"/>
        <v>0</v>
      </c>
      <c r="AV152" s="1">
        <f t="shared" si="87"/>
        <v>1</v>
      </c>
    </row>
    <row r="153" spans="1:48">
      <c r="A153" s="1">
        <v>56.2</v>
      </c>
      <c r="B153" s="1">
        <v>1.27</v>
      </c>
      <c r="C153" s="1">
        <v>15.2</v>
      </c>
      <c r="D153" s="1">
        <v>8.76</v>
      </c>
      <c r="E153" s="1">
        <v>5.43</v>
      </c>
      <c r="F153" s="1">
        <v>7.8</v>
      </c>
      <c r="G153" s="1">
        <v>3.42</v>
      </c>
      <c r="H153" s="1">
        <v>1.1599999999999999</v>
      </c>
      <c r="I153" s="1">
        <v>0.19</v>
      </c>
      <c r="J153" s="1">
        <v>0.19</v>
      </c>
      <c r="K153" s="1"/>
      <c r="L153" s="1">
        <v>0.05</v>
      </c>
      <c r="M153" s="1"/>
      <c r="N153" s="3">
        <f>SUM(A153:L153)</f>
        <v>99.67</v>
      </c>
      <c r="O153" s="2">
        <v>1161</v>
      </c>
      <c r="P153" s="2">
        <v>1E-4</v>
      </c>
      <c r="Q153" s="2" t="s">
        <v>7</v>
      </c>
      <c r="R153" s="2" t="s">
        <v>103</v>
      </c>
      <c r="S153" s="2" t="s">
        <v>138</v>
      </c>
      <c r="T153" s="5">
        <f t="shared" si="88"/>
        <v>0.93541944074567251</v>
      </c>
      <c r="U153" s="5">
        <f t="shared" si="89"/>
        <v>1.5894868585732164E-2</v>
      </c>
      <c r="V153" s="5">
        <f t="shared" si="90"/>
        <v>0.29815613966261278</v>
      </c>
      <c r="W153" s="5">
        <f t="shared" si="91"/>
        <v>0.12192066805845513</v>
      </c>
      <c r="X153" s="5">
        <f t="shared" si="92"/>
        <v>0.1347394540942928</v>
      </c>
      <c r="Y153" s="5">
        <f t="shared" si="93"/>
        <v>0.1390870185449358</v>
      </c>
      <c r="Z153" s="5">
        <f t="shared" si="94"/>
        <v>0.11035818005808326</v>
      </c>
      <c r="AA153" s="5">
        <f t="shared" si="95"/>
        <v>2.4628450106157111E-2</v>
      </c>
      <c r="AB153" s="5">
        <f t="shared" si="96"/>
        <v>2.6783197067944743E-3</v>
      </c>
      <c r="AC153" s="5">
        <f t="shared" si="97"/>
        <v>2.6770932403395683E-3</v>
      </c>
      <c r="AD153" s="5">
        <f t="shared" si="98"/>
        <v>0</v>
      </c>
      <c r="AE153" s="5">
        <f t="shared" si="99"/>
        <v>6.5793802223830511E-4</v>
      </c>
      <c r="AF153" s="5">
        <f t="shared" si="100"/>
        <v>0</v>
      </c>
      <c r="AG153" s="1">
        <f t="shared" si="86"/>
        <v>1.7862175708253138</v>
      </c>
      <c r="AH153" s="1"/>
      <c r="AI153" s="5">
        <f t="shared" si="101"/>
        <v>0.52368729096840438</v>
      </c>
      <c r="AJ153" s="5">
        <f t="shared" si="102"/>
        <v>8.8986184243994484E-3</v>
      </c>
      <c r="AK153" s="5">
        <f t="shared" si="103"/>
        <v>0.16692039342377035</v>
      </c>
      <c r="AL153" s="5">
        <f t="shared" si="104"/>
        <v>6.8256336769838305E-2</v>
      </c>
      <c r="AM153" s="5">
        <f t="shared" si="105"/>
        <v>7.5432834328259937E-2</v>
      </c>
      <c r="AN153" s="5">
        <f t="shared" si="106"/>
        <v>7.7866784436943629E-2</v>
      </c>
      <c r="AO153" s="5">
        <f t="shared" si="107"/>
        <v>6.1783167885361666E-2</v>
      </c>
      <c r="AP153" s="5">
        <f t="shared" si="108"/>
        <v>1.3788046041209664E-2</v>
      </c>
      <c r="AQ153" s="5">
        <f t="shared" si="109"/>
        <v>1.4994364351465699E-3</v>
      </c>
      <c r="AR153" s="5">
        <f t="shared" si="110"/>
        <v>1.4987498074507403E-3</v>
      </c>
      <c r="AS153" s="5">
        <f t="shared" si="111"/>
        <v>0</v>
      </c>
      <c r="AT153" s="5">
        <f t="shared" si="112"/>
        <v>3.6834147921538347E-4</v>
      </c>
      <c r="AU153" s="5">
        <f t="shared" si="113"/>
        <v>0</v>
      </c>
      <c r="AV153" s="1">
        <f t="shared" si="87"/>
        <v>1.0000000000000002</v>
      </c>
    </row>
    <row r="154" spans="1:48">
      <c r="A154" s="1">
        <v>57.2</v>
      </c>
      <c r="B154" s="1">
        <v>1.31</v>
      </c>
      <c r="C154" s="1">
        <v>14.5</v>
      </c>
      <c r="D154" s="1">
        <v>8.74</v>
      </c>
      <c r="E154" s="1">
        <v>4.87</v>
      </c>
      <c r="F154" s="1">
        <v>7.58</v>
      </c>
      <c r="G154" s="1">
        <v>3.52</v>
      </c>
      <c r="H154" s="1">
        <v>1.34</v>
      </c>
      <c r="I154" s="1">
        <v>0.17</v>
      </c>
      <c r="J154" s="1">
        <v>0.17</v>
      </c>
      <c r="K154" s="1"/>
      <c r="L154" s="1">
        <v>0.04</v>
      </c>
      <c r="M154" s="1"/>
      <c r="N154" s="3">
        <f t="shared" ref="N154:N177" si="115">SUM(A154:L154)</f>
        <v>99.440000000000012</v>
      </c>
      <c r="O154" s="2">
        <v>1144</v>
      </c>
      <c r="P154" s="2">
        <v>1E-4</v>
      </c>
      <c r="Q154" s="2" t="s">
        <v>7</v>
      </c>
      <c r="S154" s="2" t="s">
        <v>139</v>
      </c>
      <c r="T154" s="5">
        <f t="shared" si="88"/>
        <v>0.95206391478029306</v>
      </c>
      <c r="U154" s="5">
        <f t="shared" si="89"/>
        <v>1.6395494367959951E-2</v>
      </c>
      <c r="V154" s="5">
        <f t="shared" si="90"/>
        <v>0.28442526480972935</v>
      </c>
      <c r="W154" s="5">
        <f t="shared" si="91"/>
        <v>0.12164231036882395</v>
      </c>
      <c r="X154" s="5">
        <f t="shared" si="92"/>
        <v>0.12084367245657569</v>
      </c>
      <c r="Y154" s="5">
        <f t="shared" si="93"/>
        <v>0.13516405135520684</v>
      </c>
      <c r="Z154" s="5">
        <f t="shared" si="94"/>
        <v>0.11358502742820266</v>
      </c>
      <c r="AA154" s="5">
        <f t="shared" si="95"/>
        <v>2.8450106157112527E-2</v>
      </c>
      <c r="AB154" s="5">
        <f t="shared" si="96"/>
        <v>2.3963913166055823E-3</v>
      </c>
      <c r="AC154" s="5">
        <f t="shared" si="97"/>
        <v>2.395293951882772E-3</v>
      </c>
      <c r="AD154" s="5">
        <f t="shared" si="98"/>
        <v>0</v>
      </c>
      <c r="AE154" s="5">
        <f t="shared" si="99"/>
        <v>5.2635041779064407E-4</v>
      </c>
      <c r="AF154" s="5">
        <f t="shared" si="100"/>
        <v>0</v>
      </c>
      <c r="AG154" s="1">
        <f t="shared" si="86"/>
        <v>1.7778878774101832</v>
      </c>
      <c r="AH154" s="1"/>
      <c r="AI154" s="5">
        <f t="shared" si="101"/>
        <v>0.53550278781761373</v>
      </c>
      <c r="AJ154" s="5">
        <f t="shared" si="102"/>
        <v>9.2218944604329986E-3</v>
      </c>
      <c r="AK154" s="5">
        <f t="shared" si="103"/>
        <v>0.15997930377029537</v>
      </c>
      <c r="AL154" s="5">
        <f t="shared" si="104"/>
        <v>6.8419562287593799E-2</v>
      </c>
      <c r="AM154" s="5">
        <f t="shared" si="105"/>
        <v>6.7970356281750716E-2</v>
      </c>
      <c r="AN154" s="5">
        <f t="shared" si="106"/>
        <v>7.6025070575371625E-2</v>
      </c>
      <c r="AO154" s="5">
        <f t="shared" si="107"/>
        <v>6.3887621301327441E-2</v>
      </c>
      <c r="AP154" s="5">
        <f t="shared" si="108"/>
        <v>1.6002193680827205E-2</v>
      </c>
      <c r="AQ154" s="5">
        <f t="shared" si="109"/>
        <v>1.3478866395648986E-3</v>
      </c>
      <c r="AR154" s="5">
        <f t="shared" si="110"/>
        <v>1.3472694101339805E-3</v>
      </c>
      <c r="AS154" s="5">
        <f t="shared" si="111"/>
        <v>0</v>
      </c>
      <c r="AT154" s="5">
        <f t="shared" si="112"/>
        <v>2.9605377508809446E-4</v>
      </c>
      <c r="AU154" s="5">
        <f t="shared" si="113"/>
        <v>0</v>
      </c>
      <c r="AV154" s="1">
        <f t="shared" si="87"/>
        <v>0.99999999999999989</v>
      </c>
    </row>
    <row r="155" spans="1:48">
      <c r="A155" s="1">
        <v>56.9</v>
      </c>
      <c r="B155" s="1">
        <v>1.59</v>
      </c>
      <c r="C155" s="1">
        <v>13.9</v>
      </c>
      <c r="D155" s="1">
        <v>9.15</v>
      </c>
      <c r="E155" s="1">
        <v>4.49</v>
      </c>
      <c r="F155" s="1">
        <v>7.53</v>
      </c>
      <c r="G155" s="1">
        <v>3.55</v>
      </c>
      <c r="H155" s="1">
        <v>1.43</v>
      </c>
      <c r="I155" s="1">
        <v>0.21</v>
      </c>
      <c r="J155" s="1">
        <v>0.22</v>
      </c>
      <c r="K155" s="1"/>
      <c r="L155" s="1">
        <v>0.03</v>
      </c>
      <c r="M155" s="1"/>
      <c r="N155" s="3">
        <f t="shared" si="115"/>
        <v>99</v>
      </c>
      <c r="O155" s="2">
        <v>1135</v>
      </c>
      <c r="P155" s="2">
        <v>1E-4</v>
      </c>
      <c r="Q155" s="2" t="s">
        <v>30</v>
      </c>
      <c r="S155" s="2" t="s">
        <v>139</v>
      </c>
      <c r="T155" s="5">
        <f t="shared" si="88"/>
        <v>0.94707057256990679</v>
      </c>
      <c r="U155" s="5">
        <f t="shared" si="89"/>
        <v>1.9899874843554443E-2</v>
      </c>
      <c r="V155" s="5">
        <f t="shared" si="90"/>
        <v>0.27265594350725775</v>
      </c>
      <c r="W155" s="5">
        <f t="shared" si="91"/>
        <v>0.12734864300626306</v>
      </c>
      <c r="X155" s="5">
        <f t="shared" si="92"/>
        <v>0.11141439205955336</v>
      </c>
      <c r="Y155" s="5">
        <f t="shared" si="93"/>
        <v>0.13427246790299574</v>
      </c>
      <c r="Z155" s="5">
        <f t="shared" si="94"/>
        <v>0.11455308163923847</v>
      </c>
      <c r="AA155" s="5">
        <f t="shared" si="95"/>
        <v>3.036093418259023E-2</v>
      </c>
      <c r="AB155" s="5">
        <f t="shared" si="96"/>
        <v>2.9602480969833662E-3</v>
      </c>
      <c r="AC155" s="5">
        <f t="shared" si="97"/>
        <v>3.0997921730247634E-3</v>
      </c>
      <c r="AD155" s="5">
        <f t="shared" si="98"/>
        <v>0</v>
      </c>
      <c r="AE155" s="5">
        <f t="shared" si="99"/>
        <v>3.9476281334298308E-4</v>
      </c>
      <c r="AF155" s="5">
        <f t="shared" si="100"/>
        <v>0</v>
      </c>
      <c r="AG155" s="1">
        <f t="shared" si="86"/>
        <v>1.7640307127947112</v>
      </c>
      <c r="AH155" s="1"/>
      <c r="AI155" s="5">
        <f t="shared" si="101"/>
        <v>0.53687873215624782</v>
      </c>
      <c r="AJ155" s="5">
        <f t="shared" si="102"/>
        <v>1.1280911777339496E-2</v>
      </c>
      <c r="AK155" s="5">
        <f t="shared" si="103"/>
        <v>0.15456417030024128</v>
      </c>
      <c r="AL155" s="5">
        <f t="shared" si="104"/>
        <v>7.2191851356435674E-2</v>
      </c>
      <c r="AM155" s="5">
        <f t="shared" si="105"/>
        <v>6.3158986547939541E-2</v>
      </c>
      <c r="AN155" s="5">
        <f t="shared" si="106"/>
        <v>7.611685382181986E-2</v>
      </c>
      <c r="AO155" s="5">
        <f t="shared" si="107"/>
        <v>6.4938258052069167E-2</v>
      </c>
      <c r="AP155" s="5">
        <f t="shared" si="108"/>
        <v>1.7211114275040108E-2</v>
      </c>
      <c r="AQ155" s="5">
        <f t="shared" si="109"/>
        <v>1.6781159622178668E-3</v>
      </c>
      <c r="AR155" s="5">
        <f t="shared" si="110"/>
        <v>1.7572212039969745E-3</v>
      </c>
      <c r="AS155" s="5">
        <f t="shared" si="111"/>
        <v>0</v>
      </c>
      <c r="AT155" s="5">
        <f t="shared" si="112"/>
        <v>2.2378454665200804E-4</v>
      </c>
      <c r="AU155" s="5">
        <f t="shared" si="113"/>
        <v>0</v>
      </c>
      <c r="AV155" s="1">
        <f t="shared" si="87"/>
        <v>0.99999999999999989</v>
      </c>
    </row>
    <row r="156" spans="1:48">
      <c r="A156" s="1">
        <v>57.4</v>
      </c>
      <c r="B156" s="1">
        <v>1.74</v>
      </c>
      <c r="C156" s="1">
        <v>13.8</v>
      </c>
      <c r="D156" s="1">
        <v>9.3800000000000008</v>
      </c>
      <c r="E156" s="1">
        <v>3.99</v>
      </c>
      <c r="F156" s="1">
        <v>6.8</v>
      </c>
      <c r="G156" s="1">
        <v>3.62</v>
      </c>
      <c r="H156" s="1">
        <v>1.69</v>
      </c>
      <c r="I156" s="1">
        <v>0.21</v>
      </c>
      <c r="J156" s="1">
        <v>0.31</v>
      </c>
      <c r="K156" s="1"/>
      <c r="L156" s="1">
        <v>0.06</v>
      </c>
      <c r="M156" s="1"/>
      <c r="N156" s="3">
        <f t="shared" si="115"/>
        <v>98.999999999999986</v>
      </c>
      <c r="O156" s="2">
        <v>1121</v>
      </c>
      <c r="P156" s="2">
        <v>1E-4</v>
      </c>
      <c r="Q156" s="2" t="s">
        <v>31</v>
      </c>
      <c r="S156" s="2" t="s">
        <v>139</v>
      </c>
      <c r="T156" s="5">
        <f t="shared" si="88"/>
        <v>0.95539280958721706</v>
      </c>
      <c r="U156" s="5">
        <f t="shared" si="89"/>
        <v>2.1777221526908634E-2</v>
      </c>
      <c r="V156" s="5">
        <f t="shared" si="90"/>
        <v>0.27069438995684586</v>
      </c>
      <c r="W156" s="5">
        <f t="shared" si="91"/>
        <v>0.1305497564370216</v>
      </c>
      <c r="X156" s="5">
        <f t="shared" si="92"/>
        <v>9.9007444168734499E-2</v>
      </c>
      <c r="Y156" s="5">
        <f t="shared" si="93"/>
        <v>0.12125534950071326</v>
      </c>
      <c r="Z156" s="5">
        <f t="shared" si="94"/>
        <v>0.11681187479832204</v>
      </c>
      <c r="AA156" s="5">
        <f t="shared" si="95"/>
        <v>3.5881104033970275E-2</v>
      </c>
      <c r="AB156" s="5">
        <f t="shared" si="96"/>
        <v>2.9602480969833662E-3</v>
      </c>
      <c r="AC156" s="5">
        <f t="shared" si="97"/>
        <v>4.3678889710803484E-3</v>
      </c>
      <c r="AD156" s="5">
        <f t="shared" si="98"/>
        <v>0</v>
      </c>
      <c r="AE156" s="5">
        <f t="shared" si="99"/>
        <v>7.8952562668596616E-4</v>
      </c>
      <c r="AF156" s="5">
        <f t="shared" si="100"/>
        <v>0</v>
      </c>
      <c r="AG156" s="1">
        <f t="shared" si="86"/>
        <v>1.759487612704483</v>
      </c>
      <c r="AH156" s="1"/>
      <c r="AI156" s="5">
        <f t="shared" si="101"/>
        <v>0.54299490527170957</v>
      </c>
      <c r="AJ156" s="5">
        <f t="shared" si="102"/>
        <v>1.2377024634708954E-2</v>
      </c>
      <c r="AK156" s="5">
        <f t="shared" si="103"/>
        <v>0.15384842041642194</v>
      </c>
      <c r="AL156" s="5">
        <f t="shared" si="104"/>
        <v>7.4197599059168964E-2</v>
      </c>
      <c r="AM156" s="5">
        <f t="shared" si="105"/>
        <v>5.6270611656396713E-2</v>
      </c>
      <c r="AN156" s="5">
        <f t="shared" si="106"/>
        <v>6.8915148151758462E-2</v>
      </c>
      <c r="AO156" s="5">
        <f t="shared" si="107"/>
        <v>6.6389711388062683E-2</v>
      </c>
      <c r="AP156" s="5">
        <f t="shared" si="108"/>
        <v>2.039292790406063E-2</v>
      </c>
      <c r="AQ156" s="5">
        <f t="shared" si="109"/>
        <v>1.6824489559396283E-3</v>
      </c>
      <c r="AR156" s="5">
        <f t="shared" si="110"/>
        <v>2.482477818850074E-3</v>
      </c>
      <c r="AS156" s="5">
        <f t="shared" si="111"/>
        <v>0</v>
      </c>
      <c r="AT156" s="5">
        <f t="shared" si="112"/>
        <v>4.4872474292239988E-4</v>
      </c>
      <c r="AU156" s="5">
        <f t="shared" si="113"/>
        <v>0</v>
      </c>
      <c r="AV156" s="1">
        <f t="shared" si="87"/>
        <v>1</v>
      </c>
    </row>
    <row r="157" spans="1:48">
      <c r="A157" s="1">
        <v>58</v>
      </c>
      <c r="B157" s="1">
        <v>2.25</v>
      </c>
      <c r="C157" s="1">
        <v>13.5</v>
      </c>
      <c r="D157" s="1">
        <v>9.2200000000000006</v>
      </c>
      <c r="E157" s="1">
        <v>2.77</v>
      </c>
      <c r="F157" s="1">
        <v>5.91</v>
      </c>
      <c r="G157" s="1">
        <v>3.86</v>
      </c>
      <c r="H157" s="1">
        <v>2.42</v>
      </c>
      <c r="I157" s="1">
        <v>0.21</v>
      </c>
      <c r="J157" s="1">
        <v>0.28999999999999998</v>
      </c>
      <c r="K157" s="1"/>
      <c r="L157" s="1">
        <v>0.1</v>
      </c>
      <c r="M157" s="1"/>
      <c r="N157" s="3">
        <f t="shared" si="115"/>
        <v>98.529999999999987</v>
      </c>
      <c r="O157" s="2">
        <v>1094</v>
      </c>
      <c r="P157" s="2">
        <v>1E-4</v>
      </c>
      <c r="Q157" s="2" t="s">
        <v>31</v>
      </c>
      <c r="S157" s="2" t="s">
        <v>143</v>
      </c>
      <c r="T157" s="5">
        <f t="shared" si="88"/>
        <v>0.96537949400798939</v>
      </c>
      <c r="U157" s="5">
        <f t="shared" si="89"/>
        <v>2.8160200250312888E-2</v>
      </c>
      <c r="V157" s="5">
        <f t="shared" si="90"/>
        <v>0.26480972930561009</v>
      </c>
      <c r="W157" s="5">
        <f t="shared" si="91"/>
        <v>0.12832289491997217</v>
      </c>
      <c r="X157" s="5">
        <f t="shared" si="92"/>
        <v>6.8734491315136481E-2</v>
      </c>
      <c r="Y157" s="5">
        <f t="shared" si="93"/>
        <v>0.10538516405135522</v>
      </c>
      <c r="Z157" s="5">
        <f t="shared" si="94"/>
        <v>0.12455630848660859</v>
      </c>
      <c r="AA157" s="5">
        <f t="shared" si="95"/>
        <v>5.1380042462845006E-2</v>
      </c>
      <c r="AB157" s="5">
        <f t="shared" si="96"/>
        <v>2.9602480969833662E-3</v>
      </c>
      <c r="AC157" s="5">
        <f t="shared" si="97"/>
        <v>4.0860896826235516E-3</v>
      </c>
      <c r="AD157" s="5">
        <f t="shared" si="98"/>
        <v>0</v>
      </c>
      <c r="AE157" s="5">
        <f t="shared" si="99"/>
        <v>1.3158760444766102E-3</v>
      </c>
      <c r="AF157" s="5">
        <f t="shared" si="100"/>
        <v>0</v>
      </c>
      <c r="AG157" s="1">
        <f t="shared" si="86"/>
        <v>1.7450905386239135</v>
      </c>
      <c r="AH157" s="1"/>
      <c r="AI157" s="5">
        <f t="shared" si="101"/>
        <v>0.55319736864153579</v>
      </c>
      <c r="AJ157" s="5">
        <f t="shared" si="102"/>
        <v>1.6136813321169306E-2</v>
      </c>
      <c r="AK157" s="5">
        <f t="shared" si="103"/>
        <v>0.15174555327910097</v>
      </c>
      <c r="AL157" s="5">
        <f t="shared" si="104"/>
        <v>7.3533660334414996E-2</v>
      </c>
      <c r="AM157" s="5">
        <f t="shared" si="105"/>
        <v>3.9387349706988199E-2</v>
      </c>
      <c r="AN157" s="5">
        <f t="shared" si="106"/>
        <v>6.0389510869995548E-2</v>
      </c>
      <c r="AO157" s="5">
        <f t="shared" si="107"/>
        <v>7.1375270067550275E-2</v>
      </c>
      <c r="AP157" s="5">
        <f t="shared" si="108"/>
        <v>2.9442622789852841E-2</v>
      </c>
      <c r="AQ157" s="5">
        <f t="shared" si="109"/>
        <v>1.6963292341941535E-3</v>
      </c>
      <c r="AR157" s="5">
        <f t="shared" si="110"/>
        <v>2.3414771853875428E-3</v>
      </c>
      <c r="AS157" s="5">
        <f t="shared" si="111"/>
        <v>0</v>
      </c>
      <c r="AT157" s="5">
        <f t="shared" si="112"/>
        <v>7.540445698102522E-4</v>
      </c>
      <c r="AU157" s="5">
        <f t="shared" si="113"/>
        <v>0</v>
      </c>
      <c r="AV157" s="1">
        <f t="shared" si="87"/>
        <v>1</v>
      </c>
    </row>
    <row r="158" spans="1:48">
      <c r="A158" s="1">
        <v>59.4</v>
      </c>
      <c r="B158" s="1">
        <v>2.3199999999999998</v>
      </c>
      <c r="C158" s="1">
        <v>13.4</v>
      </c>
      <c r="D158" s="1">
        <v>9.35</v>
      </c>
      <c r="E158" s="1">
        <v>2.66</v>
      </c>
      <c r="F158" s="1">
        <v>5.5</v>
      </c>
      <c r="G158" s="1">
        <v>3.74</v>
      </c>
      <c r="H158" s="1">
        <v>2.6</v>
      </c>
      <c r="I158" s="1">
        <v>0.17</v>
      </c>
      <c r="J158" s="1">
        <v>0.43</v>
      </c>
      <c r="K158" s="1"/>
      <c r="L158" s="1"/>
      <c r="M158" s="1"/>
      <c r="N158" s="3">
        <f t="shared" si="115"/>
        <v>99.57</v>
      </c>
      <c r="O158" s="2">
        <v>1087</v>
      </c>
      <c r="P158" s="2">
        <v>1E-4</v>
      </c>
      <c r="Q158" s="2" t="s">
        <v>31</v>
      </c>
      <c r="S158" s="2" t="s">
        <v>139</v>
      </c>
      <c r="T158" s="5">
        <f t="shared" si="88"/>
        <v>0.98868175765645805</v>
      </c>
      <c r="U158" s="5">
        <f t="shared" si="89"/>
        <v>2.9036295369211509E-2</v>
      </c>
      <c r="V158" s="5">
        <f t="shared" si="90"/>
        <v>0.26284817575519814</v>
      </c>
      <c r="W158" s="5">
        <f t="shared" si="91"/>
        <v>0.13013221990257481</v>
      </c>
      <c r="X158" s="5">
        <f t="shared" si="92"/>
        <v>6.6004962779156337E-2</v>
      </c>
      <c r="Y158" s="5">
        <f t="shared" si="93"/>
        <v>9.8074179743223966E-2</v>
      </c>
      <c r="Z158" s="5">
        <f t="shared" si="94"/>
        <v>0.12068409164246532</v>
      </c>
      <c r="AA158" s="5">
        <f t="shared" si="95"/>
        <v>5.5201698513800426E-2</v>
      </c>
      <c r="AB158" s="5">
        <f t="shared" si="96"/>
        <v>2.3963913166055823E-3</v>
      </c>
      <c r="AC158" s="5">
        <f t="shared" si="97"/>
        <v>6.0586847018211281E-3</v>
      </c>
      <c r="AD158" s="5">
        <f t="shared" si="98"/>
        <v>0</v>
      </c>
      <c r="AE158" s="5">
        <f t="shared" si="99"/>
        <v>0</v>
      </c>
      <c r="AF158" s="5">
        <f t="shared" si="100"/>
        <v>0</v>
      </c>
      <c r="AG158" s="1">
        <f t="shared" si="86"/>
        <v>1.7591184573805152</v>
      </c>
      <c r="AH158" s="1"/>
      <c r="AI158" s="5">
        <f t="shared" si="101"/>
        <v>0.56203250753715228</v>
      </c>
      <c r="AJ158" s="5">
        <f t="shared" si="102"/>
        <v>1.6506162644924521E-2</v>
      </c>
      <c r="AK158" s="5">
        <f t="shared" si="103"/>
        <v>0.1494203955693823</v>
      </c>
      <c r="AL158" s="5">
        <f t="shared" si="104"/>
        <v>7.3975814054246997E-2</v>
      </c>
      <c r="AM158" s="5">
        <f t="shared" si="105"/>
        <v>3.7521613454868541E-2</v>
      </c>
      <c r="AN158" s="5">
        <f t="shared" si="106"/>
        <v>5.5751890574364839E-2</v>
      </c>
      <c r="AO158" s="5">
        <f t="shared" si="107"/>
        <v>6.8604869180995773E-2</v>
      </c>
      <c r="AP158" s="5">
        <f t="shared" si="108"/>
        <v>3.1380319092325762E-2</v>
      </c>
      <c r="AQ158" s="5">
        <f t="shared" si="109"/>
        <v>1.3622683035081238E-3</v>
      </c>
      <c r="AR158" s="5">
        <f t="shared" si="110"/>
        <v>3.4441595882309436E-3</v>
      </c>
      <c r="AS158" s="5">
        <f t="shared" si="111"/>
        <v>0</v>
      </c>
      <c r="AT158" s="5">
        <f t="shared" si="112"/>
        <v>0</v>
      </c>
      <c r="AU158" s="5">
        <f t="shared" si="113"/>
        <v>0</v>
      </c>
      <c r="AV158" s="1">
        <f t="shared" si="87"/>
        <v>1.0000000000000002</v>
      </c>
    </row>
    <row r="159" spans="1:48">
      <c r="A159" s="1">
        <v>61.1</v>
      </c>
      <c r="B159" s="1">
        <v>2.15</v>
      </c>
      <c r="C159" s="1">
        <v>13.7</v>
      </c>
      <c r="D159" s="1">
        <v>8.39</v>
      </c>
      <c r="E159" s="1">
        <v>1.98</v>
      </c>
      <c r="F159" s="1">
        <v>4.32</v>
      </c>
      <c r="G159" s="1">
        <v>3.66</v>
      </c>
      <c r="H159" s="1">
        <v>3.49</v>
      </c>
      <c r="I159" s="1">
        <v>0.15</v>
      </c>
      <c r="J159" s="1">
        <v>0.65</v>
      </c>
      <c r="K159" s="1"/>
      <c r="L159" s="1">
        <v>0.01</v>
      </c>
      <c r="M159" s="1"/>
      <c r="N159" s="3">
        <f t="shared" si="115"/>
        <v>99.600000000000023</v>
      </c>
      <c r="O159" s="2">
        <v>1067</v>
      </c>
      <c r="P159" s="2">
        <v>1E-4</v>
      </c>
      <c r="Q159" s="2" t="s">
        <v>31</v>
      </c>
      <c r="S159" s="2" t="s">
        <v>143</v>
      </c>
      <c r="T159" s="5">
        <f t="shared" si="88"/>
        <v>1.016977363515313</v>
      </c>
      <c r="U159" s="5">
        <f t="shared" si="89"/>
        <v>2.6908635794743428E-2</v>
      </c>
      <c r="V159" s="5">
        <f t="shared" si="90"/>
        <v>0.26873283640643392</v>
      </c>
      <c r="W159" s="5">
        <f t="shared" si="91"/>
        <v>0.11677105080027837</v>
      </c>
      <c r="X159" s="5">
        <f t="shared" si="92"/>
        <v>4.9131513647642684E-2</v>
      </c>
      <c r="Y159" s="5">
        <f t="shared" si="93"/>
        <v>7.7032810271041377E-2</v>
      </c>
      <c r="Z159" s="5">
        <f t="shared" si="94"/>
        <v>0.11810261374636981</v>
      </c>
      <c r="AA159" s="5">
        <f t="shared" si="95"/>
        <v>7.4097664543524414E-2</v>
      </c>
      <c r="AB159" s="5">
        <f t="shared" si="96"/>
        <v>2.11446292641669E-3</v>
      </c>
      <c r="AC159" s="5">
        <f t="shared" si="97"/>
        <v>9.1584768748458924E-3</v>
      </c>
      <c r="AD159" s="5">
        <f t="shared" si="98"/>
        <v>0</v>
      </c>
      <c r="AE159" s="5">
        <f t="shared" si="99"/>
        <v>1.3158760444766102E-4</v>
      </c>
      <c r="AF159" s="5">
        <f t="shared" si="100"/>
        <v>0</v>
      </c>
      <c r="AG159" s="1">
        <f t="shared" si="86"/>
        <v>1.7591590161310573</v>
      </c>
      <c r="AH159" s="1"/>
      <c r="AI159" s="5">
        <f t="shared" si="101"/>
        <v>0.57810428402997094</v>
      </c>
      <c r="AJ159" s="5">
        <f t="shared" si="102"/>
        <v>1.5296306671538973E-2</v>
      </c>
      <c r="AK159" s="5">
        <f t="shared" si="103"/>
        <v>0.15276210617813377</v>
      </c>
      <c r="AL159" s="5">
        <f t="shared" si="104"/>
        <v>6.6378905903057339E-2</v>
      </c>
      <c r="AM159" s="5">
        <f t="shared" si="105"/>
        <v>2.7928978106651382E-2</v>
      </c>
      <c r="AN159" s="5">
        <f t="shared" si="106"/>
        <v>4.3789566244250448E-2</v>
      </c>
      <c r="AO159" s="5">
        <f t="shared" si="107"/>
        <v>6.7135837444709523E-2</v>
      </c>
      <c r="AP159" s="5">
        <f t="shared" si="108"/>
        <v>4.2121072548909441E-2</v>
      </c>
      <c r="AQ159" s="5">
        <f t="shared" si="109"/>
        <v>1.2019737312133712E-3</v>
      </c>
      <c r="AR159" s="5">
        <f t="shared" si="110"/>
        <v>5.2061677147232869E-3</v>
      </c>
      <c r="AS159" s="5">
        <f t="shared" si="111"/>
        <v>0</v>
      </c>
      <c r="AT159" s="5">
        <f t="shared" si="112"/>
        <v>7.4801426841482154E-5</v>
      </c>
      <c r="AU159" s="5">
        <f t="shared" si="113"/>
        <v>0</v>
      </c>
      <c r="AV159" s="1">
        <f t="shared" si="87"/>
        <v>0.99999999999999989</v>
      </c>
    </row>
    <row r="160" spans="1:48">
      <c r="A160" s="1">
        <v>55.1</v>
      </c>
      <c r="B160" s="1">
        <v>1.03</v>
      </c>
      <c r="C160" s="1">
        <v>15.8</v>
      </c>
      <c r="D160" s="1">
        <v>8.4499999999999993</v>
      </c>
      <c r="E160" s="1">
        <v>6.27</v>
      </c>
      <c r="F160" s="1">
        <v>7.54</v>
      </c>
      <c r="G160" s="1">
        <v>3.5</v>
      </c>
      <c r="H160" s="1">
        <v>1.07</v>
      </c>
      <c r="I160" s="1">
        <v>0.15</v>
      </c>
      <c r="J160" s="1">
        <v>0.01</v>
      </c>
      <c r="K160" s="1"/>
      <c r="L160" s="1"/>
      <c r="M160" s="1"/>
      <c r="N160" s="3">
        <f t="shared" si="115"/>
        <v>98.920000000000016</v>
      </c>
      <c r="O160" s="2">
        <v>1172</v>
      </c>
      <c r="P160" s="2">
        <v>1E-4</v>
      </c>
      <c r="Q160" s="2" t="s">
        <v>7</v>
      </c>
      <c r="S160" s="2" t="s">
        <v>138</v>
      </c>
      <c r="T160" s="5">
        <f t="shared" si="88"/>
        <v>0.91711051930758991</v>
      </c>
      <c r="U160" s="5">
        <f t="shared" si="89"/>
        <v>1.2891113892365457E-2</v>
      </c>
      <c r="V160" s="5">
        <f t="shared" si="90"/>
        <v>0.30992546096508439</v>
      </c>
      <c r="W160" s="5">
        <f t="shared" si="91"/>
        <v>0.11760612386917188</v>
      </c>
      <c r="X160" s="5">
        <f t="shared" si="92"/>
        <v>0.15558312655086848</v>
      </c>
      <c r="Y160" s="5">
        <f t="shared" si="93"/>
        <v>0.13445078459343796</v>
      </c>
      <c r="Z160" s="5">
        <f t="shared" si="94"/>
        <v>0.11293965795417878</v>
      </c>
      <c r="AA160" s="5">
        <f t="shared" si="95"/>
        <v>2.2717622080679407E-2</v>
      </c>
      <c r="AB160" s="5">
        <f t="shared" si="96"/>
        <v>2.11446292641669E-3</v>
      </c>
      <c r="AC160" s="5">
        <f t="shared" si="97"/>
        <v>1.4089964422839832E-4</v>
      </c>
      <c r="AD160" s="5">
        <f t="shared" si="98"/>
        <v>0</v>
      </c>
      <c r="AE160" s="5">
        <f t="shared" si="99"/>
        <v>0</v>
      </c>
      <c r="AF160" s="5">
        <f t="shared" si="100"/>
        <v>0</v>
      </c>
      <c r="AG160" s="1">
        <f t="shared" si="86"/>
        <v>1.7854797717840216</v>
      </c>
      <c r="AH160" s="1"/>
      <c r="AI160" s="5">
        <f t="shared" si="101"/>
        <v>0.51364934725148326</v>
      </c>
      <c r="AJ160" s="5">
        <f t="shared" si="102"/>
        <v>7.2199719627654311E-3</v>
      </c>
      <c r="AK160" s="5">
        <f t="shared" si="103"/>
        <v>0.17358105415857611</v>
      </c>
      <c r="AL160" s="5">
        <f t="shared" si="104"/>
        <v>6.5868079676792868E-2</v>
      </c>
      <c r="AM160" s="5">
        <f t="shared" si="105"/>
        <v>8.7137994509684319E-2</v>
      </c>
      <c r="AN160" s="5">
        <f t="shared" si="106"/>
        <v>7.5302328661554632E-2</v>
      </c>
      <c r="AO160" s="5">
        <f t="shared" si="107"/>
        <v>6.325451553076479E-2</v>
      </c>
      <c r="AP160" s="5">
        <f t="shared" si="108"/>
        <v>1.2723539319619588E-2</v>
      </c>
      <c r="AQ160" s="5">
        <f t="shared" si="109"/>
        <v>1.1842547643673128E-3</v>
      </c>
      <c r="AR160" s="5">
        <f t="shared" si="110"/>
        <v>7.8914164391576249E-5</v>
      </c>
      <c r="AS160" s="5">
        <f t="shared" si="111"/>
        <v>0</v>
      </c>
      <c r="AT160" s="5">
        <f t="shared" si="112"/>
        <v>0</v>
      </c>
      <c r="AU160" s="5">
        <f t="shared" si="113"/>
        <v>0</v>
      </c>
      <c r="AV160" s="1">
        <f t="shared" si="87"/>
        <v>0.99999999999999989</v>
      </c>
    </row>
    <row r="161" spans="1:48">
      <c r="A161" s="1">
        <v>55.7</v>
      </c>
      <c r="B161" s="1">
        <v>1.3</v>
      </c>
      <c r="C161" s="1">
        <v>14.3</v>
      </c>
      <c r="D161" s="1">
        <v>9.43</v>
      </c>
      <c r="E161" s="1">
        <v>5.42</v>
      </c>
      <c r="F161" s="1">
        <v>7.44</v>
      </c>
      <c r="G161" s="1">
        <v>3.57</v>
      </c>
      <c r="H161" s="1">
        <v>1.28</v>
      </c>
      <c r="I161" s="1">
        <v>0.22</v>
      </c>
      <c r="J161" s="1">
        <v>0.17</v>
      </c>
      <c r="K161" s="1"/>
      <c r="L161" s="1"/>
      <c r="M161" s="1"/>
      <c r="N161" s="3">
        <f>SUM(A161:L161)</f>
        <v>98.829999999999984</v>
      </c>
      <c r="O161" s="2">
        <v>1151</v>
      </c>
      <c r="P161" s="2">
        <v>1E-4</v>
      </c>
      <c r="Q161" s="2" t="s">
        <v>26</v>
      </c>
      <c r="S161" s="2" t="s">
        <v>138</v>
      </c>
      <c r="T161" s="5">
        <f t="shared" si="88"/>
        <v>0.92709720372836224</v>
      </c>
      <c r="U161" s="5">
        <f t="shared" si="89"/>
        <v>1.6270337922403004E-2</v>
      </c>
      <c r="V161" s="5">
        <f t="shared" si="90"/>
        <v>0.28050215770890546</v>
      </c>
      <c r="W161" s="5">
        <f t="shared" si="91"/>
        <v>0.13124565066109953</v>
      </c>
      <c r="X161" s="5">
        <f t="shared" si="92"/>
        <v>0.13449131513647644</v>
      </c>
      <c r="Y161" s="5">
        <f t="shared" si="93"/>
        <v>0.13266761768901569</v>
      </c>
      <c r="Z161" s="5">
        <f t="shared" si="94"/>
        <v>0.11519845111326234</v>
      </c>
      <c r="AA161" s="5">
        <f t="shared" si="95"/>
        <v>2.7176220806794056E-2</v>
      </c>
      <c r="AB161" s="5">
        <f t="shared" si="96"/>
        <v>3.1012122920778123E-3</v>
      </c>
      <c r="AC161" s="5">
        <f t="shared" si="97"/>
        <v>2.395293951882772E-3</v>
      </c>
      <c r="AD161" s="5">
        <f t="shared" si="98"/>
        <v>0</v>
      </c>
      <c r="AE161" s="5">
        <f t="shared" si="99"/>
        <v>0</v>
      </c>
      <c r="AF161" s="5">
        <f t="shared" si="100"/>
        <v>0</v>
      </c>
      <c r="AG161" s="1">
        <f t="shared" ref="AG161:AG233" si="116">SUM(T161:AF161)</f>
        <v>1.7701454610102794</v>
      </c>
      <c r="AH161" s="1"/>
      <c r="AI161" s="5">
        <f t="shared" si="101"/>
        <v>0.52374068919694194</v>
      </c>
      <c r="AJ161" s="5">
        <f t="shared" si="102"/>
        <v>9.191525939973879E-3</v>
      </c>
      <c r="AK161" s="5">
        <f t="shared" si="103"/>
        <v>0.15846277262932607</v>
      </c>
      <c r="AL161" s="5">
        <f t="shared" si="104"/>
        <v>7.4143991865048983E-2</v>
      </c>
      <c r="AM161" s="5">
        <f t="shared" si="105"/>
        <v>7.5977549923901669E-2</v>
      </c>
      <c r="AN161" s="5">
        <f t="shared" si="106"/>
        <v>7.4947297050547465E-2</v>
      </c>
      <c r="AO161" s="5">
        <f t="shared" si="107"/>
        <v>6.50785224438645E-2</v>
      </c>
      <c r="AP161" s="5">
        <f t="shared" si="108"/>
        <v>1.5352535373722172E-2</v>
      </c>
      <c r="AQ161" s="5">
        <f t="shared" si="109"/>
        <v>1.7519533622439424E-3</v>
      </c>
      <c r="AR161" s="5">
        <f t="shared" si="110"/>
        <v>1.3531622144293725E-3</v>
      </c>
      <c r="AS161" s="5">
        <f t="shared" si="111"/>
        <v>0</v>
      </c>
      <c r="AT161" s="5">
        <f t="shared" si="112"/>
        <v>0</v>
      </c>
      <c r="AU161" s="5">
        <f t="shared" si="113"/>
        <v>0</v>
      </c>
      <c r="AV161" s="1">
        <f t="shared" ref="AV161:AV233" si="117">SUM(AI161:AU161)</f>
        <v>1</v>
      </c>
    </row>
    <row r="162" spans="1:48">
      <c r="A162" s="1">
        <v>55.7</v>
      </c>
      <c r="B162" s="1">
        <v>1.4</v>
      </c>
      <c r="C162" s="1">
        <v>13.9</v>
      </c>
      <c r="D162" s="1">
        <v>9.98</v>
      </c>
      <c r="E162" s="1">
        <v>5.13</v>
      </c>
      <c r="F162" s="1">
        <v>7.48</v>
      </c>
      <c r="G162" s="1">
        <v>3.51</v>
      </c>
      <c r="H162" s="1">
        <v>1.33</v>
      </c>
      <c r="I162" s="1">
        <v>0.23</v>
      </c>
      <c r="J162" s="1">
        <v>0.19</v>
      </c>
      <c r="K162" s="1"/>
      <c r="L162" s="1"/>
      <c r="M162" s="1"/>
      <c r="N162" s="3">
        <f t="shared" si="115"/>
        <v>98.850000000000009</v>
      </c>
      <c r="O162" s="2">
        <v>1145</v>
      </c>
      <c r="P162" s="2">
        <v>1E-4</v>
      </c>
      <c r="Q162" s="2" t="s">
        <v>32</v>
      </c>
      <c r="S162" s="2" t="s">
        <v>138</v>
      </c>
      <c r="T162" s="5">
        <f t="shared" si="88"/>
        <v>0.92709720372836224</v>
      </c>
      <c r="U162" s="5">
        <f t="shared" si="89"/>
        <v>1.7521902377972465E-2</v>
      </c>
      <c r="V162" s="5">
        <f t="shared" si="90"/>
        <v>0.27265594350725775</v>
      </c>
      <c r="W162" s="5">
        <f t="shared" si="91"/>
        <v>0.13890048712595687</v>
      </c>
      <c r="X162" s="5">
        <f t="shared" si="92"/>
        <v>0.1272952853598015</v>
      </c>
      <c r="Y162" s="5">
        <f t="shared" si="93"/>
        <v>0.13338088445078461</v>
      </c>
      <c r="Z162" s="5">
        <f t="shared" si="94"/>
        <v>0.1132623426911907</v>
      </c>
      <c r="AA162" s="5">
        <f t="shared" si="95"/>
        <v>2.8237791932059449E-2</v>
      </c>
      <c r="AB162" s="5">
        <f t="shared" si="96"/>
        <v>3.2421764871722585E-3</v>
      </c>
      <c r="AC162" s="5">
        <f t="shared" si="97"/>
        <v>2.6770932403395683E-3</v>
      </c>
      <c r="AD162" s="5">
        <f t="shared" si="98"/>
        <v>0</v>
      </c>
      <c r="AE162" s="5">
        <f t="shared" si="99"/>
        <v>0</v>
      </c>
      <c r="AF162" s="5">
        <f t="shared" si="100"/>
        <v>0</v>
      </c>
      <c r="AG162" s="1">
        <f t="shared" si="116"/>
        <v>1.7642711109008975</v>
      </c>
      <c r="AH162" s="1"/>
      <c r="AI162" s="5">
        <f t="shared" si="101"/>
        <v>0.52548454599755623</v>
      </c>
      <c r="AJ162" s="5">
        <f t="shared" si="102"/>
        <v>9.9315248488227974E-3</v>
      </c>
      <c r="AK162" s="5">
        <f t="shared" si="103"/>
        <v>0.15454310951565162</v>
      </c>
      <c r="AL162" s="5">
        <f t="shared" si="104"/>
        <v>7.8729672706044321E-2</v>
      </c>
      <c r="AM162" s="5">
        <f t="shared" si="105"/>
        <v>7.2151771104385518E-2</v>
      </c>
      <c r="AN162" s="5">
        <f t="shared" si="106"/>
        <v>7.5601127075461627E-2</v>
      </c>
      <c r="AO162" s="5">
        <f t="shared" si="107"/>
        <v>6.4197810637705827E-2</v>
      </c>
      <c r="AP162" s="5">
        <f t="shared" si="108"/>
        <v>1.6005358676218568E-2</v>
      </c>
      <c r="AQ162" s="5">
        <f t="shared" si="109"/>
        <v>1.8376860943535439E-3</v>
      </c>
      <c r="AR162" s="5">
        <f t="shared" si="110"/>
        <v>1.5173933437999517E-3</v>
      </c>
      <c r="AS162" s="5">
        <f t="shared" si="111"/>
        <v>0</v>
      </c>
      <c r="AT162" s="5">
        <f t="shared" si="112"/>
        <v>0</v>
      </c>
      <c r="AU162" s="5">
        <f t="shared" si="113"/>
        <v>0</v>
      </c>
      <c r="AV162" s="1">
        <f t="shared" si="117"/>
        <v>1</v>
      </c>
    </row>
    <row r="163" spans="1:48">
      <c r="A163" s="1">
        <v>55.7</v>
      </c>
      <c r="B163" s="1">
        <v>1.48</v>
      </c>
      <c r="C163" s="1">
        <v>13.7</v>
      </c>
      <c r="D163" s="1">
        <v>10</v>
      </c>
      <c r="E163" s="1">
        <v>5.05</v>
      </c>
      <c r="F163" s="1">
        <v>7.49</v>
      </c>
      <c r="G163" s="1">
        <v>3.62</v>
      </c>
      <c r="H163" s="1">
        <v>1.41</v>
      </c>
      <c r="I163" s="1">
        <v>0.21</v>
      </c>
      <c r="J163" s="1">
        <v>0.2</v>
      </c>
      <c r="K163" s="1"/>
      <c r="L163" s="1"/>
      <c r="M163" s="1"/>
      <c r="N163" s="3">
        <f t="shared" si="115"/>
        <v>98.859999999999985</v>
      </c>
      <c r="O163" s="2">
        <v>1139</v>
      </c>
      <c r="P163" s="2">
        <v>1E-4</v>
      </c>
      <c r="Q163" s="2" t="s">
        <v>32</v>
      </c>
      <c r="S163" s="2" t="s">
        <v>138</v>
      </c>
      <c r="T163" s="5">
        <f t="shared" si="88"/>
        <v>0.92709720372836224</v>
      </c>
      <c r="U163" s="5">
        <f t="shared" si="89"/>
        <v>1.8523153942428032E-2</v>
      </c>
      <c r="V163" s="5">
        <f t="shared" si="90"/>
        <v>0.26873283640643392</v>
      </c>
      <c r="W163" s="5">
        <f t="shared" si="91"/>
        <v>0.13917884481558804</v>
      </c>
      <c r="X163" s="5">
        <f t="shared" si="92"/>
        <v>0.12531017369727049</v>
      </c>
      <c r="Y163" s="5">
        <f t="shared" si="93"/>
        <v>0.13355920114122682</v>
      </c>
      <c r="Z163" s="5">
        <f t="shared" si="94"/>
        <v>0.11681187479832204</v>
      </c>
      <c r="AA163" s="5">
        <f t="shared" si="95"/>
        <v>2.9936305732484073E-2</v>
      </c>
      <c r="AB163" s="5">
        <f t="shared" si="96"/>
        <v>2.9602480969833662E-3</v>
      </c>
      <c r="AC163" s="5">
        <f t="shared" si="97"/>
        <v>2.8179928845679667E-3</v>
      </c>
      <c r="AD163" s="5">
        <f t="shared" si="98"/>
        <v>0</v>
      </c>
      <c r="AE163" s="5">
        <f t="shared" si="99"/>
        <v>0</v>
      </c>
      <c r="AF163" s="5">
        <f t="shared" si="100"/>
        <v>0</v>
      </c>
      <c r="AG163" s="1">
        <f t="shared" si="116"/>
        <v>1.764927835243667</v>
      </c>
      <c r="AH163" s="1"/>
      <c r="AI163" s="5">
        <f t="shared" si="101"/>
        <v>0.52528901477740397</v>
      </c>
      <c r="AJ163" s="5">
        <f t="shared" si="102"/>
        <v>1.0495133893035753E-2</v>
      </c>
      <c r="AK163" s="5">
        <f t="shared" si="103"/>
        <v>0.15226279003602008</v>
      </c>
      <c r="AL163" s="5">
        <f t="shared" si="104"/>
        <v>7.8858093819101069E-2</v>
      </c>
      <c r="AM163" s="5">
        <f t="shared" si="105"/>
        <v>7.1000168502623279E-2</v>
      </c>
      <c r="AN163" s="5">
        <f t="shared" si="106"/>
        <v>7.5674029540583207E-2</v>
      </c>
      <c r="AO163" s="5">
        <f t="shared" si="107"/>
        <v>6.618507140389393E-2</v>
      </c>
      <c r="AP163" s="5">
        <f t="shared" si="108"/>
        <v>1.6961773243465816E-2</v>
      </c>
      <c r="AQ163" s="5">
        <f t="shared" si="109"/>
        <v>1.6772629667176576E-3</v>
      </c>
      <c r="AR163" s="5">
        <f t="shared" si="110"/>
        <v>1.5966618171552112E-3</v>
      </c>
      <c r="AS163" s="5">
        <f t="shared" si="111"/>
        <v>0</v>
      </c>
      <c r="AT163" s="5">
        <f t="shared" si="112"/>
        <v>0</v>
      </c>
      <c r="AU163" s="5">
        <f t="shared" si="113"/>
        <v>0</v>
      </c>
      <c r="AV163" s="1">
        <f t="shared" si="117"/>
        <v>1</v>
      </c>
    </row>
    <row r="164" spans="1:48">
      <c r="A164" s="1">
        <v>57.7</v>
      </c>
      <c r="B164" s="1">
        <v>0.92</v>
      </c>
      <c r="C164" s="1">
        <v>14.6</v>
      </c>
      <c r="D164" s="1">
        <v>8.06</v>
      </c>
      <c r="E164" s="1">
        <v>5.36</v>
      </c>
      <c r="F164" s="1">
        <v>8.1999999999999993</v>
      </c>
      <c r="G164" s="1">
        <v>3.25</v>
      </c>
      <c r="H164" s="1">
        <v>1.1100000000000001</v>
      </c>
      <c r="I164" s="1">
        <v>0.11</v>
      </c>
      <c r="J164" s="1">
        <v>0.08</v>
      </c>
      <c r="K164" s="1"/>
      <c r="L164" s="1">
        <v>7.0000000000000007E-2</v>
      </c>
      <c r="M164" s="1"/>
      <c r="N164" s="3">
        <f t="shared" si="115"/>
        <v>99.46</v>
      </c>
      <c r="O164" s="2">
        <v>1155</v>
      </c>
      <c r="P164" s="2">
        <v>1E-4</v>
      </c>
      <c r="Q164" s="2" t="s">
        <v>11</v>
      </c>
      <c r="S164" s="2" t="s">
        <v>139</v>
      </c>
      <c r="T164" s="5">
        <f t="shared" si="88"/>
        <v>0.96038615179760323</v>
      </c>
      <c r="U164" s="5">
        <f t="shared" si="89"/>
        <v>1.1514392991239049E-2</v>
      </c>
      <c r="V164" s="5">
        <f t="shared" si="90"/>
        <v>0.28638681836014124</v>
      </c>
      <c r="W164" s="5">
        <f t="shared" si="91"/>
        <v>0.11217814892136396</v>
      </c>
      <c r="X164" s="5">
        <f t="shared" si="92"/>
        <v>0.13300248138957818</v>
      </c>
      <c r="Y164" s="5">
        <f t="shared" si="93"/>
        <v>0.14621968616262482</v>
      </c>
      <c r="Z164" s="5">
        <f t="shared" si="94"/>
        <v>0.10487253952888029</v>
      </c>
      <c r="AA164" s="5">
        <f t="shared" si="95"/>
        <v>2.3566878980891721E-2</v>
      </c>
      <c r="AB164" s="5">
        <f t="shared" si="96"/>
        <v>1.5506061460389062E-3</v>
      </c>
      <c r="AC164" s="5">
        <f t="shared" si="97"/>
        <v>1.1271971538271866E-3</v>
      </c>
      <c r="AD164" s="5">
        <f t="shared" si="98"/>
        <v>0</v>
      </c>
      <c r="AE164" s="5">
        <f t="shared" si="99"/>
        <v>9.211132311336272E-4</v>
      </c>
      <c r="AF164" s="5">
        <f t="shared" si="100"/>
        <v>0</v>
      </c>
      <c r="AG164" s="1">
        <f t="shared" si="116"/>
        <v>1.7817260146633223</v>
      </c>
      <c r="AH164" s="1"/>
      <c r="AI164" s="5">
        <f t="shared" si="101"/>
        <v>0.53902010965422165</v>
      </c>
      <c r="AJ164" s="5">
        <f t="shared" si="102"/>
        <v>6.4624936137640818E-3</v>
      </c>
      <c r="AK164" s="5">
        <f t="shared" si="103"/>
        <v>0.16073561030328073</v>
      </c>
      <c r="AL164" s="5">
        <f t="shared" si="104"/>
        <v>6.2960381112559166E-2</v>
      </c>
      <c r="AM164" s="5">
        <f t="shared" si="105"/>
        <v>7.4648111042320123E-2</v>
      </c>
      <c r="AN164" s="5">
        <f t="shared" si="106"/>
        <v>8.2066313765000912E-2</v>
      </c>
      <c r="AO164" s="5">
        <f t="shared" si="107"/>
        <v>5.8860082114643851E-2</v>
      </c>
      <c r="AP164" s="5">
        <f t="shared" si="108"/>
        <v>1.3226993817758763E-2</v>
      </c>
      <c r="AQ164" s="5">
        <f t="shared" si="109"/>
        <v>8.7028315985604053E-4</v>
      </c>
      <c r="AR164" s="5">
        <f t="shared" si="110"/>
        <v>6.3264337196097093E-4</v>
      </c>
      <c r="AS164" s="5">
        <f t="shared" si="111"/>
        <v>0</v>
      </c>
      <c r="AT164" s="5">
        <f t="shared" si="112"/>
        <v>5.1697804463369309E-4</v>
      </c>
      <c r="AU164" s="5">
        <f t="shared" si="113"/>
        <v>0</v>
      </c>
      <c r="AV164" s="1">
        <f t="shared" si="117"/>
        <v>1.0000000000000002</v>
      </c>
    </row>
    <row r="165" spans="1:48">
      <c r="A165" s="1">
        <v>57.7</v>
      </c>
      <c r="B165" s="1">
        <v>1.06</v>
      </c>
      <c r="C165" s="1">
        <v>14.3</v>
      </c>
      <c r="D165" s="1">
        <v>8.3800000000000008</v>
      </c>
      <c r="E165" s="1">
        <v>4.99</v>
      </c>
      <c r="F165" s="1">
        <v>8.01</v>
      </c>
      <c r="G165" s="1">
        <v>3.41</v>
      </c>
      <c r="H165" s="1">
        <v>1.18</v>
      </c>
      <c r="I165" s="1">
        <v>0.11</v>
      </c>
      <c r="J165" s="1">
        <v>0.13</v>
      </c>
      <c r="K165" s="1"/>
      <c r="L165" s="1">
        <v>7.0000000000000007E-2</v>
      </c>
      <c r="M165" s="1"/>
      <c r="N165" s="3">
        <f t="shared" si="115"/>
        <v>99.339999999999989</v>
      </c>
      <c r="O165" s="2">
        <v>1144</v>
      </c>
      <c r="P165" s="2">
        <v>1E-4</v>
      </c>
      <c r="Q165" s="2" t="s">
        <v>31</v>
      </c>
      <c r="S165" s="2" t="s">
        <v>139</v>
      </c>
      <c r="T165" s="5">
        <f t="shared" si="88"/>
        <v>0.96038615179760323</v>
      </c>
      <c r="U165" s="5">
        <f t="shared" si="89"/>
        <v>1.3266583229036295E-2</v>
      </c>
      <c r="V165" s="5">
        <f t="shared" si="90"/>
        <v>0.28050215770890546</v>
      </c>
      <c r="W165" s="5">
        <f t="shared" si="91"/>
        <v>0.11663187195546279</v>
      </c>
      <c r="X165" s="5">
        <f t="shared" si="92"/>
        <v>0.12382133995037223</v>
      </c>
      <c r="Y165" s="5">
        <f t="shared" si="93"/>
        <v>0.14283166904422254</v>
      </c>
      <c r="Z165" s="5">
        <f t="shared" si="94"/>
        <v>0.11003549532107132</v>
      </c>
      <c r="AA165" s="5">
        <f t="shared" si="95"/>
        <v>2.5053078556263268E-2</v>
      </c>
      <c r="AB165" s="5">
        <f t="shared" si="96"/>
        <v>1.5506061460389062E-3</v>
      </c>
      <c r="AC165" s="5">
        <f t="shared" si="97"/>
        <v>1.8316953749691783E-3</v>
      </c>
      <c r="AD165" s="5">
        <f t="shared" si="98"/>
        <v>0</v>
      </c>
      <c r="AE165" s="5">
        <f t="shared" si="99"/>
        <v>9.211132311336272E-4</v>
      </c>
      <c r="AF165" s="5">
        <f t="shared" si="100"/>
        <v>0</v>
      </c>
      <c r="AG165" s="1">
        <f t="shared" si="116"/>
        <v>1.7768317623150789</v>
      </c>
      <c r="AH165" s="1"/>
      <c r="AI165" s="5">
        <f t="shared" si="101"/>
        <v>0.54050483122065085</v>
      </c>
      <c r="AJ165" s="5">
        <f t="shared" si="102"/>
        <v>7.4664262033176006E-3</v>
      </c>
      <c r="AK165" s="5">
        <f t="shared" si="103"/>
        <v>0.15786646977957672</v>
      </c>
      <c r="AL165" s="5">
        <f t="shared" si="104"/>
        <v>6.564035742106511E-2</v>
      </c>
      <c r="AM165" s="5">
        <f t="shared" si="105"/>
        <v>6.96865863029386E-2</v>
      </c>
      <c r="AN165" s="5">
        <f t="shared" si="106"/>
        <v>8.0385589718479339E-2</v>
      </c>
      <c r="AO165" s="5">
        <f t="shared" si="107"/>
        <v>6.1927920051194546E-2</v>
      </c>
      <c r="AP165" s="5">
        <f t="shared" si="108"/>
        <v>1.4099859698377397E-2</v>
      </c>
      <c r="AQ165" s="5">
        <f t="shared" si="109"/>
        <v>8.7268033976305236E-4</v>
      </c>
      <c r="AR165" s="5">
        <f t="shared" si="110"/>
        <v>1.0308772129234206E-3</v>
      </c>
      <c r="AS165" s="5">
        <f t="shared" si="111"/>
        <v>0</v>
      </c>
      <c r="AT165" s="5">
        <f t="shared" si="112"/>
        <v>5.1840205171337409E-4</v>
      </c>
      <c r="AU165" s="5">
        <f t="shared" si="113"/>
        <v>0</v>
      </c>
      <c r="AV165" s="1">
        <f t="shared" si="117"/>
        <v>0.99999999999999989</v>
      </c>
    </row>
    <row r="166" spans="1:48">
      <c r="A166" s="1">
        <v>58.7</v>
      </c>
      <c r="B166" s="1">
        <v>2.02</v>
      </c>
      <c r="C166" s="1">
        <v>14.1</v>
      </c>
      <c r="D166" s="1">
        <v>8.1999999999999993</v>
      </c>
      <c r="E166" s="1">
        <v>3.34</v>
      </c>
      <c r="F166" s="1">
        <v>6.32</v>
      </c>
      <c r="G166" s="1">
        <v>3.83</v>
      </c>
      <c r="H166" s="1">
        <v>2.21</v>
      </c>
      <c r="I166" s="1">
        <v>0.08</v>
      </c>
      <c r="J166" s="1">
        <v>0.32</v>
      </c>
      <c r="K166" s="1"/>
      <c r="L166" s="1"/>
      <c r="M166" s="1"/>
      <c r="N166" s="3">
        <f t="shared" si="115"/>
        <v>99.11999999999999</v>
      </c>
      <c r="O166" s="2">
        <v>1112</v>
      </c>
      <c r="P166" s="2">
        <v>1E-4</v>
      </c>
      <c r="Q166" s="2" t="s">
        <v>31</v>
      </c>
      <c r="S166" s="2" t="s">
        <v>139</v>
      </c>
      <c r="T166" s="5">
        <f t="shared" si="88"/>
        <v>0.97703062583222378</v>
      </c>
      <c r="U166" s="5">
        <f t="shared" si="89"/>
        <v>2.5281602002503126E-2</v>
      </c>
      <c r="V166" s="5">
        <f t="shared" si="90"/>
        <v>0.27657905060808163</v>
      </c>
      <c r="W166" s="5">
        <f t="shared" si="91"/>
        <v>0.11412665274878218</v>
      </c>
      <c r="X166" s="5">
        <f t="shared" si="92"/>
        <v>8.2878411910669983E-2</v>
      </c>
      <c r="Y166" s="5">
        <f t="shared" si="93"/>
        <v>0.11269614835948645</v>
      </c>
      <c r="Z166" s="5">
        <f t="shared" si="94"/>
        <v>0.12358825427557277</v>
      </c>
      <c r="AA166" s="5">
        <f t="shared" si="95"/>
        <v>4.6921443736730357E-2</v>
      </c>
      <c r="AB166" s="5">
        <f t="shared" si="96"/>
        <v>1.1277135607555681E-3</v>
      </c>
      <c r="AC166" s="5">
        <f t="shared" si="97"/>
        <v>4.5087886153087463E-3</v>
      </c>
      <c r="AD166" s="5">
        <f t="shared" si="98"/>
        <v>0</v>
      </c>
      <c r="AE166" s="5">
        <f t="shared" si="99"/>
        <v>0</v>
      </c>
      <c r="AF166" s="5">
        <f t="shared" si="100"/>
        <v>0</v>
      </c>
      <c r="AG166" s="1">
        <f t="shared" si="116"/>
        <v>1.7647386916501147</v>
      </c>
      <c r="AH166" s="1"/>
      <c r="AI166" s="5">
        <f t="shared" si="101"/>
        <v>0.55364039472532545</v>
      </c>
      <c r="AJ166" s="5">
        <f t="shared" si="102"/>
        <v>1.4325974787158786E-2</v>
      </c>
      <c r="AK166" s="5">
        <f t="shared" si="103"/>
        <v>0.15672521485289534</v>
      </c>
      <c r="AL166" s="5">
        <f t="shared" si="104"/>
        <v>6.467056753998425E-2</v>
      </c>
      <c r="AM166" s="5">
        <f t="shared" si="105"/>
        <v>4.6963560272583318E-2</v>
      </c>
      <c r="AN166" s="5">
        <f t="shared" si="106"/>
        <v>6.3859963456748478E-2</v>
      </c>
      <c r="AO166" s="5">
        <f t="shared" si="107"/>
        <v>7.0032042058312816E-2</v>
      </c>
      <c r="AP166" s="5">
        <f t="shared" si="108"/>
        <v>2.6588323789091161E-2</v>
      </c>
      <c r="AQ166" s="5">
        <f t="shared" si="109"/>
        <v>6.3902580370190796E-4</v>
      </c>
      <c r="AR166" s="5">
        <f t="shared" si="110"/>
        <v>2.5549327141985052E-3</v>
      </c>
      <c r="AS166" s="5">
        <f t="shared" si="111"/>
        <v>0</v>
      </c>
      <c r="AT166" s="5">
        <f t="shared" si="112"/>
        <v>0</v>
      </c>
      <c r="AU166" s="5">
        <f t="shared" si="113"/>
        <v>0</v>
      </c>
      <c r="AV166" s="1">
        <f t="shared" si="117"/>
        <v>1</v>
      </c>
    </row>
    <row r="167" spans="1:48">
      <c r="A167" s="1">
        <v>59.9</v>
      </c>
      <c r="B167" s="1">
        <v>2.06</v>
      </c>
      <c r="C167" s="1">
        <v>14.2</v>
      </c>
      <c r="D167" s="1">
        <v>8.14</v>
      </c>
      <c r="E167" s="1">
        <v>3.08</v>
      </c>
      <c r="F167" s="1">
        <v>5.65</v>
      </c>
      <c r="G167" s="1">
        <v>4.21</v>
      </c>
      <c r="H167" s="1">
        <v>2.54</v>
      </c>
      <c r="I167" s="1">
        <v>0.09</v>
      </c>
      <c r="J167" s="1">
        <v>0.41</v>
      </c>
      <c r="K167" s="1"/>
      <c r="L167" s="1"/>
      <c r="M167" s="1"/>
      <c r="N167" s="3">
        <f t="shared" si="115"/>
        <v>100.28</v>
      </c>
      <c r="O167" s="2">
        <v>1102</v>
      </c>
      <c r="P167" s="2">
        <v>1E-4</v>
      </c>
      <c r="Q167" s="2" t="s">
        <v>31</v>
      </c>
      <c r="S167" s="2" t="s">
        <v>143</v>
      </c>
      <c r="T167" s="5">
        <f t="shared" ref="T167:T177" si="118">A167/60.08</f>
        <v>0.99700399467376832</v>
      </c>
      <c r="U167" s="5">
        <f t="shared" ref="U167:U177" si="119">B167/79.9</f>
        <v>2.5782227784730914E-2</v>
      </c>
      <c r="V167" s="5">
        <f t="shared" ref="V167:V177" si="120">C167/50.98</f>
        <v>0.27854060415849352</v>
      </c>
      <c r="W167" s="5">
        <f t="shared" ref="W167:W177" si="121">D167/71.85</f>
        <v>0.11329157967988868</v>
      </c>
      <c r="X167" s="5">
        <f t="shared" ref="X167:X177" si="122">E167/40.3</f>
        <v>7.6426799007444174E-2</v>
      </c>
      <c r="Y167" s="5">
        <f t="shared" ref="Y167:Y177" si="123">F167/56.08</f>
        <v>0.10074893009985736</v>
      </c>
      <c r="Z167" s="5">
        <f t="shared" ref="Z167:Z177" si="124">G167/30.99</f>
        <v>0.13585027428202648</v>
      </c>
      <c r="AA167" s="5">
        <f t="shared" ref="AA167:AA177" si="125">H167/47.1</f>
        <v>5.3927813163481955E-2</v>
      </c>
      <c r="AB167" s="5">
        <f t="shared" ref="AB167:AB177" si="126">I167/70.94</f>
        <v>1.268677755850014E-3</v>
      </c>
      <c r="AC167" s="5">
        <f t="shared" ref="AC167:AC177" si="127">J167/70.9725</f>
        <v>5.7768854133643313E-3</v>
      </c>
      <c r="AD167" s="5">
        <f t="shared" ref="AD167:AD177" si="128">K167/74.71</f>
        <v>0</v>
      </c>
      <c r="AE167" s="5">
        <f t="shared" ref="AE167:AE177" si="129">L167/75.995</f>
        <v>0</v>
      </c>
      <c r="AF167" s="5">
        <f t="shared" ref="AF167:AF177" si="130">M167/74.93</f>
        <v>0</v>
      </c>
      <c r="AG167" s="1">
        <f t="shared" si="116"/>
        <v>1.7886177860189056</v>
      </c>
      <c r="AH167" s="1"/>
      <c r="AI167" s="5">
        <f t="shared" si="101"/>
        <v>0.55741590096389104</v>
      </c>
      <c r="AJ167" s="5">
        <f t="shared" si="102"/>
        <v>1.4414609977750941E-2</v>
      </c>
      <c r="AK167" s="5">
        <f t="shared" si="103"/>
        <v>0.15572952831832645</v>
      </c>
      <c r="AL167" s="5">
        <f t="shared" si="104"/>
        <v>6.3340295822537002E-2</v>
      </c>
      <c r="AM167" s="5">
        <f t="shared" si="105"/>
        <v>4.2729530928770687E-2</v>
      </c>
      <c r="AN167" s="5">
        <f t="shared" si="106"/>
        <v>5.6327814073739983E-2</v>
      </c>
      <c r="AO167" s="5">
        <f t="shared" si="107"/>
        <v>7.5952657601824014E-2</v>
      </c>
      <c r="AP167" s="5">
        <f t="shared" si="108"/>
        <v>3.0150551775242125E-2</v>
      </c>
      <c r="AQ167" s="5">
        <f t="shared" si="109"/>
        <v>7.0930623958169903E-4</v>
      </c>
      <c r="AR167" s="5">
        <f t="shared" si="110"/>
        <v>3.2298042983361398E-3</v>
      </c>
      <c r="AS167" s="5">
        <f t="shared" si="111"/>
        <v>0</v>
      </c>
      <c r="AT167" s="5">
        <f t="shared" si="112"/>
        <v>0</v>
      </c>
      <c r="AU167" s="5">
        <f t="shared" si="113"/>
        <v>0</v>
      </c>
      <c r="AV167" s="1">
        <f t="shared" si="117"/>
        <v>1</v>
      </c>
    </row>
    <row r="168" spans="1:48">
      <c r="A168" s="1">
        <v>59.2</v>
      </c>
      <c r="B168" s="1">
        <v>1.1000000000000001</v>
      </c>
      <c r="C168" s="1">
        <v>15.3</v>
      </c>
      <c r="D168" s="1">
        <v>7.52</v>
      </c>
      <c r="E168" s="1">
        <v>4.25</v>
      </c>
      <c r="F168" s="1">
        <v>6.15</v>
      </c>
      <c r="G168" s="1">
        <v>3.96</v>
      </c>
      <c r="H168" s="1">
        <v>1.55</v>
      </c>
      <c r="I168" s="1">
        <v>0.16</v>
      </c>
      <c r="J168" s="1">
        <v>0.16</v>
      </c>
      <c r="K168" s="1"/>
      <c r="L168" s="1">
        <v>0.02</v>
      </c>
      <c r="M168" s="1"/>
      <c r="N168" s="3">
        <f t="shared" si="115"/>
        <v>99.36999999999999</v>
      </c>
      <c r="O168" s="2">
        <v>1144</v>
      </c>
      <c r="P168" s="2">
        <v>1E-4</v>
      </c>
      <c r="Q168" s="2" t="s">
        <v>7</v>
      </c>
      <c r="S168" s="2" t="s">
        <v>139</v>
      </c>
      <c r="T168" s="5">
        <f t="shared" si="118"/>
        <v>0.98535286284953405</v>
      </c>
      <c r="U168" s="5">
        <f t="shared" si="119"/>
        <v>1.3767209011264081E-2</v>
      </c>
      <c r="V168" s="5">
        <f t="shared" si="120"/>
        <v>0.30011769321302473</v>
      </c>
      <c r="W168" s="5">
        <f t="shared" si="121"/>
        <v>0.1046624913013222</v>
      </c>
      <c r="X168" s="5">
        <f t="shared" si="122"/>
        <v>0.10545905707196031</v>
      </c>
      <c r="Y168" s="5">
        <f t="shared" si="123"/>
        <v>0.10966476462196863</v>
      </c>
      <c r="Z168" s="5">
        <f t="shared" si="124"/>
        <v>0.12778315585672798</v>
      </c>
      <c r="AA168" s="5">
        <f t="shared" si="125"/>
        <v>3.2908704883227176E-2</v>
      </c>
      <c r="AB168" s="5">
        <f t="shared" si="126"/>
        <v>2.2554271215111362E-3</v>
      </c>
      <c r="AC168" s="5">
        <f t="shared" si="127"/>
        <v>2.2543943076543732E-3</v>
      </c>
      <c r="AD168" s="5">
        <f t="shared" si="128"/>
        <v>0</v>
      </c>
      <c r="AE168" s="5">
        <f t="shared" si="129"/>
        <v>2.6317520889532203E-4</v>
      </c>
      <c r="AF168" s="5">
        <f t="shared" si="130"/>
        <v>0</v>
      </c>
      <c r="AG168" s="1">
        <f t="shared" si="116"/>
        <v>1.7844889354470896</v>
      </c>
      <c r="AH168" s="1"/>
      <c r="AI168" s="5">
        <f t="shared" si="101"/>
        <v>0.55217650458710277</v>
      </c>
      <c r="AJ168" s="5">
        <f t="shared" si="102"/>
        <v>7.7149310022562928E-3</v>
      </c>
      <c r="AK168" s="5">
        <f t="shared" si="103"/>
        <v>0.16818131356910465</v>
      </c>
      <c r="AL168" s="5">
        <f t="shared" si="104"/>
        <v>5.8651241384749656E-2</v>
      </c>
      <c r="AM168" s="5">
        <f t="shared" si="105"/>
        <v>5.9097624522697512E-2</v>
      </c>
      <c r="AN168" s="5">
        <f t="shared" si="106"/>
        <v>6.1454437987026794E-2</v>
      </c>
      <c r="AO168" s="5">
        <f t="shared" si="107"/>
        <v>7.160770421068087E-2</v>
      </c>
      <c r="AP168" s="5">
        <f t="shared" si="108"/>
        <v>1.8441529240965655E-2</v>
      </c>
      <c r="AQ168" s="5">
        <f t="shared" si="109"/>
        <v>1.2639064758034248E-3</v>
      </c>
      <c r="AR168" s="5">
        <f t="shared" si="110"/>
        <v>1.2633277028918941E-3</v>
      </c>
      <c r="AS168" s="5">
        <f t="shared" si="111"/>
        <v>0</v>
      </c>
      <c r="AT168" s="5">
        <f t="shared" si="112"/>
        <v>1.474793167206641E-4</v>
      </c>
      <c r="AU168" s="5">
        <f t="shared" si="113"/>
        <v>0</v>
      </c>
      <c r="AV168" s="1">
        <f t="shared" si="117"/>
        <v>1.0000000000000002</v>
      </c>
    </row>
    <row r="169" spans="1:48">
      <c r="A169" s="1">
        <v>60.2</v>
      </c>
      <c r="B169" s="1">
        <v>1.1299999999999999</v>
      </c>
      <c r="C169" s="1">
        <v>14.9</v>
      </c>
      <c r="D169" s="1">
        <v>7.53</v>
      </c>
      <c r="E169" s="1">
        <v>3.89</v>
      </c>
      <c r="F169" s="1">
        <v>5.8</v>
      </c>
      <c r="G169" s="1">
        <v>4.2300000000000004</v>
      </c>
      <c r="H169" s="1">
        <v>1.68</v>
      </c>
      <c r="I169" s="1">
        <v>0.14000000000000001</v>
      </c>
      <c r="J169" s="1">
        <v>0.19</v>
      </c>
      <c r="K169" s="1"/>
      <c r="L169" s="1">
        <v>0.02</v>
      </c>
      <c r="M169" s="1"/>
      <c r="N169" s="3">
        <f t="shared" si="115"/>
        <v>99.710000000000008</v>
      </c>
      <c r="O169" s="2">
        <v>1136</v>
      </c>
      <c r="P169" s="2">
        <v>1E-4</v>
      </c>
      <c r="Q169" s="2" t="s">
        <v>7</v>
      </c>
      <c r="S169" s="2" t="s">
        <v>139</v>
      </c>
      <c r="T169" s="5">
        <f t="shared" si="118"/>
        <v>1.0019973368841546</v>
      </c>
      <c r="U169" s="5">
        <f t="shared" si="119"/>
        <v>1.4142678347934916E-2</v>
      </c>
      <c r="V169" s="5">
        <f t="shared" si="120"/>
        <v>0.29227147901137701</v>
      </c>
      <c r="W169" s="5">
        <f t="shared" si="121"/>
        <v>0.1048016701461378</v>
      </c>
      <c r="X169" s="5">
        <f t="shared" si="122"/>
        <v>9.6526054590570731E-2</v>
      </c>
      <c r="Y169" s="5">
        <f t="shared" si="123"/>
        <v>0.10342368045649072</v>
      </c>
      <c r="Z169" s="5">
        <f t="shared" si="124"/>
        <v>0.13649564375605036</v>
      </c>
      <c r="AA169" s="5">
        <f t="shared" si="125"/>
        <v>3.5668789808917196E-2</v>
      </c>
      <c r="AB169" s="5">
        <f t="shared" si="126"/>
        <v>1.9734987313222443E-3</v>
      </c>
      <c r="AC169" s="5">
        <f t="shared" si="127"/>
        <v>2.6770932403395683E-3</v>
      </c>
      <c r="AD169" s="5">
        <f t="shared" si="128"/>
        <v>0</v>
      </c>
      <c r="AE169" s="5">
        <f t="shared" si="129"/>
        <v>2.6317520889532203E-4</v>
      </c>
      <c r="AF169" s="5">
        <f t="shared" si="130"/>
        <v>0</v>
      </c>
      <c r="AG169" s="1">
        <f t="shared" si="116"/>
        <v>1.7902411001821903</v>
      </c>
      <c r="AH169" s="1"/>
      <c r="AI169" s="5">
        <f t="shared" si="101"/>
        <v>0.55969966100218727</v>
      </c>
      <c r="AJ169" s="5">
        <f t="shared" si="102"/>
        <v>7.8998735681443336E-3</v>
      </c>
      <c r="AK169" s="5">
        <f t="shared" si="103"/>
        <v>0.16325816616635211</v>
      </c>
      <c r="AL169" s="5">
        <f t="shared" si="104"/>
        <v>5.8540534085309674E-2</v>
      </c>
      <c r="AM169" s="5">
        <f t="shared" si="105"/>
        <v>5.3917907806243198E-2</v>
      </c>
      <c r="AN169" s="5">
        <f t="shared" si="106"/>
        <v>5.7770811119220444E-2</v>
      </c>
      <c r="AO169" s="5">
        <f t="shared" si="107"/>
        <v>7.624428002583529E-2</v>
      </c>
      <c r="AP169" s="5">
        <f t="shared" si="108"/>
        <v>1.9924014595177841E-2</v>
      </c>
      <c r="AQ169" s="5">
        <f t="shared" si="109"/>
        <v>1.1023647770802515E-3</v>
      </c>
      <c r="AR169" s="5">
        <f t="shared" si="110"/>
        <v>1.4953813986658693E-3</v>
      </c>
      <c r="AS169" s="5">
        <f t="shared" si="111"/>
        <v>0</v>
      </c>
      <c r="AT169" s="5">
        <f t="shared" si="112"/>
        <v>1.4700545578388244E-4</v>
      </c>
      <c r="AU169" s="5">
        <f t="shared" si="113"/>
        <v>0</v>
      </c>
      <c r="AV169" s="1">
        <f t="shared" si="117"/>
        <v>1.0000000000000002</v>
      </c>
    </row>
    <row r="170" spans="1:48">
      <c r="A170" s="1">
        <v>60.2</v>
      </c>
      <c r="B170" s="1">
        <v>1.3</v>
      </c>
      <c r="C170" s="1">
        <v>14.5</v>
      </c>
      <c r="D170" s="1">
        <v>7.77</v>
      </c>
      <c r="E170" s="1">
        <v>3.47</v>
      </c>
      <c r="F170" s="1">
        <v>5.9</v>
      </c>
      <c r="G170" s="1">
        <v>4.12</v>
      </c>
      <c r="H170" s="1">
        <v>1.91</v>
      </c>
      <c r="I170" s="1">
        <v>0.18</v>
      </c>
      <c r="J170" s="1">
        <v>0.18</v>
      </c>
      <c r="K170" s="1"/>
      <c r="L170" s="1"/>
      <c r="M170" s="1"/>
      <c r="N170" s="3">
        <f t="shared" si="115"/>
        <v>99.530000000000015</v>
      </c>
      <c r="O170" s="2">
        <v>1122</v>
      </c>
      <c r="P170" s="2">
        <v>1E-4</v>
      </c>
      <c r="Q170" s="2" t="s">
        <v>11</v>
      </c>
      <c r="S170" s="2" t="s">
        <v>139</v>
      </c>
      <c r="T170" s="5">
        <f t="shared" si="118"/>
        <v>1.0019973368841546</v>
      </c>
      <c r="U170" s="5">
        <f t="shared" si="119"/>
        <v>1.6270337922403004E-2</v>
      </c>
      <c r="V170" s="5">
        <f t="shared" si="120"/>
        <v>0.28442526480972935</v>
      </c>
      <c r="W170" s="5">
        <f t="shared" si="121"/>
        <v>0.1081419624217119</v>
      </c>
      <c r="X170" s="5">
        <f t="shared" si="122"/>
        <v>8.6104218362282894E-2</v>
      </c>
      <c r="Y170" s="5">
        <f t="shared" si="123"/>
        <v>0.10520684736091299</v>
      </c>
      <c r="Z170" s="5">
        <f t="shared" si="124"/>
        <v>0.13294611164891901</v>
      </c>
      <c r="AA170" s="5">
        <f t="shared" si="125"/>
        <v>4.0552016985138002E-2</v>
      </c>
      <c r="AB170" s="5">
        <f t="shared" si="126"/>
        <v>2.5373555117000281E-3</v>
      </c>
      <c r="AC170" s="5">
        <f t="shared" si="127"/>
        <v>2.5361935961111699E-3</v>
      </c>
      <c r="AD170" s="5">
        <f t="shared" si="128"/>
        <v>0</v>
      </c>
      <c r="AE170" s="5">
        <f t="shared" si="129"/>
        <v>0</v>
      </c>
      <c r="AF170" s="5">
        <f t="shared" si="130"/>
        <v>0</v>
      </c>
      <c r="AG170" s="1">
        <f t="shared" si="116"/>
        <v>1.7807176455030631</v>
      </c>
      <c r="AH170" s="1"/>
      <c r="AI170" s="5">
        <f t="shared" si="101"/>
        <v>0.56269299033148201</v>
      </c>
      <c r="AJ170" s="5">
        <f t="shared" si="102"/>
        <v>9.1369555209897067E-3</v>
      </c>
      <c r="AK170" s="5">
        <f t="shared" si="103"/>
        <v>0.15972507799201235</v>
      </c>
      <c r="AL170" s="5">
        <f t="shared" si="104"/>
        <v>6.0729427090705987E-2</v>
      </c>
      <c r="AM170" s="5">
        <f t="shared" si="105"/>
        <v>4.8353661558712721E-2</v>
      </c>
      <c r="AN170" s="5">
        <f t="shared" si="106"/>
        <v>5.9081150583640919E-2</v>
      </c>
      <c r="AO170" s="5">
        <f t="shared" si="107"/>
        <v>7.4658726488533764E-2</v>
      </c>
      <c r="AP170" s="5">
        <f t="shared" si="108"/>
        <v>2.2772850646786184E-2</v>
      </c>
      <c r="AQ170" s="5">
        <f t="shared" si="109"/>
        <v>1.4249061428170497E-3</v>
      </c>
      <c r="AR170" s="5">
        <f t="shared" si="110"/>
        <v>1.4242536443191591E-3</v>
      </c>
      <c r="AS170" s="5">
        <f t="shared" si="111"/>
        <v>0</v>
      </c>
      <c r="AT170" s="5">
        <f t="shared" si="112"/>
        <v>0</v>
      </c>
      <c r="AU170" s="5">
        <f t="shared" si="113"/>
        <v>0</v>
      </c>
      <c r="AV170" s="1">
        <f t="shared" si="117"/>
        <v>0.99999999999999989</v>
      </c>
    </row>
    <row r="171" spans="1:48">
      <c r="A171" s="1">
        <v>60.3</v>
      </c>
      <c r="B171" s="1">
        <v>1.44</v>
      </c>
      <c r="C171" s="1">
        <v>14.3</v>
      </c>
      <c r="D171" s="1">
        <v>7.9</v>
      </c>
      <c r="E171" s="1">
        <v>3.12</v>
      </c>
      <c r="F171" s="1">
        <v>5.63</v>
      </c>
      <c r="G171" s="1">
        <v>4.1900000000000004</v>
      </c>
      <c r="H171" s="1">
        <v>2.0499999999999998</v>
      </c>
      <c r="I171" s="1">
        <v>0.16</v>
      </c>
      <c r="J171" s="1">
        <v>0.21</v>
      </c>
      <c r="K171" s="1"/>
      <c r="L171" s="1"/>
      <c r="M171" s="1"/>
      <c r="N171" s="3">
        <f t="shared" si="115"/>
        <v>99.299999999999983</v>
      </c>
      <c r="O171" s="2">
        <v>1112</v>
      </c>
      <c r="P171" s="2">
        <v>1E-4</v>
      </c>
      <c r="Q171" s="2" t="s">
        <v>33</v>
      </c>
      <c r="S171" s="2" t="s">
        <v>139</v>
      </c>
      <c r="T171" s="5">
        <f t="shared" si="118"/>
        <v>1.0036617842876165</v>
      </c>
      <c r="U171" s="5">
        <f t="shared" si="119"/>
        <v>1.8022528160200248E-2</v>
      </c>
      <c r="V171" s="5">
        <f t="shared" si="120"/>
        <v>0.28050215770890546</v>
      </c>
      <c r="W171" s="5">
        <f t="shared" si="121"/>
        <v>0.10995128740431456</v>
      </c>
      <c r="X171" s="5">
        <f t="shared" si="122"/>
        <v>7.7419354838709681E-2</v>
      </c>
      <c r="Y171" s="5">
        <f t="shared" si="123"/>
        <v>0.1003922967189729</v>
      </c>
      <c r="Z171" s="5">
        <f t="shared" si="124"/>
        <v>0.1352049048080026</v>
      </c>
      <c r="AA171" s="5">
        <f t="shared" si="125"/>
        <v>4.3524416135881101E-2</v>
      </c>
      <c r="AB171" s="5">
        <f t="shared" si="126"/>
        <v>2.2554271215111362E-3</v>
      </c>
      <c r="AC171" s="5">
        <f t="shared" si="127"/>
        <v>2.9588925287963646E-3</v>
      </c>
      <c r="AD171" s="5">
        <f t="shared" si="128"/>
        <v>0</v>
      </c>
      <c r="AE171" s="5">
        <f t="shared" si="129"/>
        <v>0</v>
      </c>
      <c r="AF171" s="5">
        <f t="shared" si="130"/>
        <v>0</v>
      </c>
      <c r="AG171" s="1">
        <f t="shared" si="116"/>
        <v>1.7738930497129108</v>
      </c>
      <c r="AH171" s="1"/>
      <c r="AI171" s="5">
        <f t="shared" si="101"/>
        <v>0.56579610842381423</v>
      </c>
      <c r="AJ171" s="5">
        <f t="shared" si="102"/>
        <v>1.0159873033561429E-2</v>
      </c>
      <c r="AK171" s="5">
        <f t="shared" si="103"/>
        <v>0.15812799861541951</v>
      </c>
      <c r="AL171" s="5">
        <f t="shared" si="104"/>
        <v>6.1983042000254313E-2</v>
      </c>
      <c r="AM171" s="5">
        <f t="shared" si="105"/>
        <v>4.3643755665675181E-2</v>
      </c>
      <c r="AN171" s="5">
        <f t="shared" si="106"/>
        <v>5.6594334554284725E-2</v>
      </c>
      <c r="AO171" s="5">
        <f t="shared" si="107"/>
        <v>7.6219310307283933E-2</v>
      </c>
      <c r="AP171" s="5">
        <f t="shared" si="108"/>
        <v>2.4536099367955217E-2</v>
      </c>
      <c r="AQ171" s="5">
        <f t="shared" si="109"/>
        <v>1.2714560902508511E-3</v>
      </c>
      <c r="AR171" s="5">
        <f t="shared" si="110"/>
        <v>1.6680219415004956E-3</v>
      </c>
      <c r="AS171" s="5">
        <f t="shared" si="111"/>
        <v>0</v>
      </c>
      <c r="AT171" s="5">
        <f t="shared" si="112"/>
        <v>0</v>
      </c>
      <c r="AU171" s="5">
        <f t="shared" si="113"/>
        <v>0</v>
      </c>
      <c r="AV171" s="1">
        <f t="shared" si="117"/>
        <v>0.99999999999999978</v>
      </c>
    </row>
    <row r="172" spans="1:48">
      <c r="A172" s="1">
        <v>60.3</v>
      </c>
      <c r="B172" s="1">
        <v>1.03</v>
      </c>
      <c r="C172" s="1">
        <v>15.7</v>
      </c>
      <c r="D172" s="1">
        <v>6.15</v>
      </c>
      <c r="E172" s="1">
        <v>4.7300000000000004</v>
      </c>
      <c r="F172" s="1">
        <v>6.37</v>
      </c>
      <c r="G172" s="1">
        <v>3.77</v>
      </c>
      <c r="H172" s="1">
        <v>1.51</v>
      </c>
      <c r="I172" s="1">
        <v>0.12</v>
      </c>
      <c r="J172" s="1">
        <v>0.14000000000000001</v>
      </c>
      <c r="K172" s="1"/>
      <c r="L172" s="1">
        <v>0.03</v>
      </c>
      <c r="M172" s="1"/>
      <c r="N172" s="3">
        <f t="shared" si="115"/>
        <v>99.850000000000023</v>
      </c>
      <c r="O172" s="2">
        <v>1161</v>
      </c>
      <c r="P172" s="2">
        <v>1E-4</v>
      </c>
      <c r="Q172" s="2" t="s">
        <v>11</v>
      </c>
      <c r="S172" s="2" t="s">
        <v>139</v>
      </c>
      <c r="T172" s="5">
        <f t="shared" si="118"/>
        <v>1.0036617842876165</v>
      </c>
      <c r="U172" s="5">
        <f t="shared" si="119"/>
        <v>1.2891113892365457E-2</v>
      </c>
      <c r="V172" s="5">
        <f t="shared" si="120"/>
        <v>0.30796390741467244</v>
      </c>
      <c r="W172" s="5">
        <f t="shared" si="121"/>
        <v>8.5594989561586649E-2</v>
      </c>
      <c r="X172" s="5">
        <f t="shared" si="122"/>
        <v>0.11736972704714642</v>
      </c>
      <c r="Y172" s="5">
        <f t="shared" si="123"/>
        <v>0.11358773181169758</v>
      </c>
      <c r="Z172" s="5">
        <f t="shared" si="124"/>
        <v>0.12165214585350113</v>
      </c>
      <c r="AA172" s="5">
        <f t="shared" si="125"/>
        <v>3.2059447983014862E-2</v>
      </c>
      <c r="AB172" s="5">
        <f t="shared" si="126"/>
        <v>1.6915703411333521E-3</v>
      </c>
      <c r="AC172" s="5">
        <f t="shared" si="127"/>
        <v>1.9725950191975769E-3</v>
      </c>
      <c r="AD172" s="5">
        <f t="shared" si="128"/>
        <v>0</v>
      </c>
      <c r="AE172" s="5">
        <f t="shared" si="129"/>
        <v>3.9476281334298308E-4</v>
      </c>
      <c r="AF172" s="5">
        <f t="shared" si="130"/>
        <v>0</v>
      </c>
      <c r="AG172" s="1">
        <f t="shared" si="116"/>
        <v>1.798839776025275</v>
      </c>
      <c r="AH172" s="1"/>
      <c r="AI172" s="5">
        <f t="shared" si="101"/>
        <v>0.55794951705221485</v>
      </c>
      <c r="AJ172" s="5">
        <f t="shared" si="102"/>
        <v>7.1663491458087078E-3</v>
      </c>
      <c r="AK172" s="5">
        <f t="shared" si="103"/>
        <v>0.17120141077553386</v>
      </c>
      <c r="AL172" s="5">
        <f t="shared" si="104"/>
        <v>4.7583442784836429E-2</v>
      </c>
      <c r="AM172" s="5">
        <f t="shared" si="105"/>
        <v>6.5247460397216211E-2</v>
      </c>
      <c r="AN172" s="5">
        <f t="shared" si="106"/>
        <v>6.3144996750450766E-2</v>
      </c>
      <c r="AO172" s="5">
        <f t="shared" si="107"/>
        <v>6.7628116453097506E-2</v>
      </c>
      <c r="AP172" s="5">
        <f t="shared" si="108"/>
        <v>1.7822292129793554E-2</v>
      </c>
      <c r="AQ172" s="5">
        <f t="shared" si="109"/>
        <v>9.4036743220736094E-4</v>
      </c>
      <c r="AR172" s="5">
        <f t="shared" si="110"/>
        <v>1.0965929514613205E-3</v>
      </c>
      <c r="AS172" s="5">
        <f t="shared" si="111"/>
        <v>0</v>
      </c>
      <c r="AT172" s="5">
        <f t="shared" si="112"/>
        <v>2.1945412737940057E-4</v>
      </c>
      <c r="AU172" s="5">
        <f t="shared" si="113"/>
        <v>0</v>
      </c>
      <c r="AV172" s="1">
        <f t="shared" si="117"/>
        <v>1</v>
      </c>
    </row>
    <row r="173" spans="1:48">
      <c r="A173" s="1">
        <v>60.8</v>
      </c>
      <c r="B173" s="1">
        <v>1.08</v>
      </c>
      <c r="C173" s="1">
        <v>15.5</v>
      </c>
      <c r="D173" s="1">
        <v>6.08</v>
      </c>
      <c r="E173" s="1">
        <v>4.37</v>
      </c>
      <c r="F173" s="1">
        <v>6.12</v>
      </c>
      <c r="G173" s="1">
        <v>3.81</v>
      </c>
      <c r="H173" s="1">
        <v>1.58</v>
      </c>
      <c r="I173" s="1">
        <v>0.14000000000000001</v>
      </c>
      <c r="J173" s="1">
        <v>0.16</v>
      </c>
      <c r="K173" s="1"/>
      <c r="L173" s="1">
        <v>0.03</v>
      </c>
      <c r="M173" s="1"/>
      <c r="N173" s="3">
        <f t="shared" si="115"/>
        <v>99.67</v>
      </c>
      <c r="O173" s="2">
        <v>1151</v>
      </c>
      <c r="P173" s="2">
        <v>1E-4</v>
      </c>
      <c r="Q173" s="2" t="s">
        <v>11</v>
      </c>
      <c r="S173" s="2" t="s">
        <v>139</v>
      </c>
      <c r="T173" s="5">
        <f t="shared" si="118"/>
        <v>1.0119840213049267</v>
      </c>
      <c r="U173" s="5">
        <f t="shared" si="119"/>
        <v>1.3516896120150187E-2</v>
      </c>
      <c r="V173" s="5">
        <f t="shared" si="120"/>
        <v>0.30404080031384861</v>
      </c>
      <c r="W173" s="5">
        <f t="shared" si="121"/>
        <v>8.4620737647877531E-2</v>
      </c>
      <c r="X173" s="5">
        <f t="shared" si="122"/>
        <v>0.10843672456575683</v>
      </c>
      <c r="Y173" s="5">
        <f t="shared" si="123"/>
        <v>0.10912981455064194</v>
      </c>
      <c r="Z173" s="5">
        <f t="shared" si="124"/>
        <v>0.1229428848015489</v>
      </c>
      <c r="AA173" s="5">
        <f t="shared" si="125"/>
        <v>3.3545647558386411E-2</v>
      </c>
      <c r="AB173" s="5">
        <f t="shared" si="126"/>
        <v>1.9734987313222443E-3</v>
      </c>
      <c r="AC173" s="5">
        <f t="shared" si="127"/>
        <v>2.2543943076543732E-3</v>
      </c>
      <c r="AD173" s="5">
        <f t="shared" si="128"/>
        <v>0</v>
      </c>
      <c r="AE173" s="5">
        <f t="shared" si="129"/>
        <v>3.9476281334298308E-4</v>
      </c>
      <c r="AF173" s="5">
        <f t="shared" si="130"/>
        <v>0</v>
      </c>
      <c r="AG173" s="1">
        <f t="shared" si="116"/>
        <v>1.7928401827154565</v>
      </c>
      <c r="AH173" s="1"/>
      <c r="AI173" s="5">
        <f t="shared" si="101"/>
        <v>0.56445857866269145</v>
      </c>
      <c r="AJ173" s="5">
        <f t="shared" si="102"/>
        <v>7.5393759301385912E-3</v>
      </c>
      <c r="AK173" s="5">
        <f t="shared" si="103"/>
        <v>0.16958611439272009</v>
      </c>
      <c r="AL173" s="5">
        <f t="shared" si="104"/>
        <v>4.7199264309052899E-2</v>
      </c>
      <c r="AM173" s="5">
        <f t="shared" si="105"/>
        <v>6.048320737742352E-2</v>
      </c>
      <c r="AN173" s="5">
        <f t="shared" si="106"/>
        <v>6.0869795089795821E-2</v>
      </c>
      <c r="AO173" s="5">
        <f t="shared" si="107"/>
        <v>6.8574369309002306E-2</v>
      </c>
      <c r="AP173" s="5">
        <f t="shared" si="108"/>
        <v>1.8710896755770937E-2</v>
      </c>
      <c r="AQ173" s="5">
        <f t="shared" si="109"/>
        <v>1.1007666775591566E-3</v>
      </c>
      <c r="AR173" s="5">
        <f t="shared" si="110"/>
        <v>1.2574429831441203E-3</v>
      </c>
      <c r="AS173" s="5">
        <f t="shared" si="111"/>
        <v>0</v>
      </c>
      <c r="AT173" s="5">
        <f t="shared" si="112"/>
        <v>2.2018851270115485E-4</v>
      </c>
      <c r="AU173" s="5">
        <f t="shared" si="113"/>
        <v>0</v>
      </c>
      <c r="AV173" s="1">
        <f t="shared" si="117"/>
        <v>1</v>
      </c>
    </row>
    <row r="174" spans="1:48">
      <c r="A174" s="1">
        <v>61.1</v>
      </c>
      <c r="B174" s="1">
        <v>1.3</v>
      </c>
      <c r="C174" s="1">
        <v>14.8</v>
      </c>
      <c r="D174" s="1">
        <v>6.34</v>
      </c>
      <c r="E174" s="1">
        <v>3.45</v>
      </c>
      <c r="F174" s="1">
        <v>5.13</v>
      </c>
      <c r="G174" s="1">
        <v>4.42</v>
      </c>
      <c r="H174" s="1">
        <v>1.99</v>
      </c>
      <c r="I174" s="1">
        <v>0.13</v>
      </c>
      <c r="J174" s="1">
        <v>0.23</v>
      </c>
      <c r="K174" s="1"/>
      <c r="L174" s="1"/>
      <c r="M174" s="1"/>
      <c r="N174" s="3">
        <f t="shared" si="115"/>
        <v>98.89</v>
      </c>
      <c r="O174" s="2">
        <v>1125</v>
      </c>
      <c r="P174" s="2">
        <v>1E-4</v>
      </c>
      <c r="Q174" s="2" t="s">
        <v>11</v>
      </c>
      <c r="S174" s="2" t="s">
        <v>139</v>
      </c>
      <c r="T174" s="5">
        <f t="shared" si="118"/>
        <v>1.016977363515313</v>
      </c>
      <c r="U174" s="5">
        <f t="shared" si="119"/>
        <v>1.6270337922403004E-2</v>
      </c>
      <c r="V174" s="5">
        <f t="shared" si="120"/>
        <v>0.29030992546096512</v>
      </c>
      <c r="W174" s="5">
        <f t="shared" si="121"/>
        <v>8.8239387613082823E-2</v>
      </c>
      <c r="X174" s="5">
        <f t="shared" si="122"/>
        <v>8.5607940446650141E-2</v>
      </c>
      <c r="Y174" s="5">
        <f t="shared" si="123"/>
        <v>9.1476462196861633E-2</v>
      </c>
      <c r="Z174" s="5">
        <f t="shared" si="124"/>
        <v>0.14262665375927719</v>
      </c>
      <c r="AA174" s="5">
        <f t="shared" si="125"/>
        <v>4.225053078556263E-2</v>
      </c>
      <c r="AB174" s="5">
        <f t="shared" si="126"/>
        <v>1.8325345362277983E-3</v>
      </c>
      <c r="AC174" s="5">
        <f t="shared" si="127"/>
        <v>3.2406918172531618E-3</v>
      </c>
      <c r="AD174" s="5">
        <f t="shared" si="128"/>
        <v>0</v>
      </c>
      <c r="AE174" s="5">
        <f t="shared" si="129"/>
        <v>0</v>
      </c>
      <c r="AF174" s="5">
        <f t="shared" si="130"/>
        <v>0</v>
      </c>
      <c r="AG174" s="1">
        <f t="shared" si="116"/>
        <v>1.7788318280535964</v>
      </c>
      <c r="AH174" s="1"/>
      <c r="AI174" s="5">
        <f t="shared" si="101"/>
        <v>0.57171079777006961</v>
      </c>
      <c r="AJ174" s="5">
        <f t="shared" si="102"/>
        <v>9.1466420073032205E-3</v>
      </c>
      <c r="AK174" s="5">
        <f t="shared" si="103"/>
        <v>0.16320256973286967</v>
      </c>
      <c r="AL174" s="5">
        <f t="shared" si="104"/>
        <v>4.9605244420229788E-2</v>
      </c>
      <c r="AM174" s="5">
        <f t="shared" si="105"/>
        <v>4.8125932478014312E-2</v>
      </c>
      <c r="AN174" s="5">
        <f t="shared" si="106"/>
        <v>5.1425019922740803E-2</v>
      </c>
      <c r="AO174" s="5">
        <f t="shared" si="107"/>
        <v>8.0179953781993968E-2</v>
      </c>
      <c r="AP174" s="5">
        <f t="shared" si="108"/>
        <v>2.3751841022427229E-2</v>
      </c>
      <c r="AQ174" s="5">
        <f t="shared" si="109"/>
        <v>1.0301898736728608E-3</v>
      </c>
      <c r="AR174" s="5">
        <f t="shared" si="110"/>
        <v>1.8218089906785271E-3</v>
      </c>
      <c r="AS174" s="5">
        <f t="shared" si="111"/>
        <v>0</v>
      </c>
      <c r="AT174" s="5">
        <f t="shared" si="112"/>
        <v>0</v>
      </c>
      <c r="AU174" s="5">
        <f t="shared" si="113"/>
        <v>0</v>
      </c>
      <c r="AV174" s="1">
        <f t="shared" si="117"/>
        <v>1</v>
      </c>
    </row>
    <row r="175" spans="1:48">
      <c r="A175" s="1">
        <v>61</v>
      </c>
      <c r="B175" s="1">
        <v>1.46</v>
      </c>
      <c r="C175" s="1">
        <v>14.7</v>
      </c>
      <c r="D175" s="1">
        <v>7.03</v>
      </c>
      <c r="E175" s="1">
        <v>3.4</v>
      </c>
      <c r="F175" s="1">
        <v>5.46</v>
      </c>
      <c r="G175" s="1">
        <v>4.29</v>
      </c>
      <c r="H175" s="1">
        <v>2.0499999999999998</v>
      </c>
      <c r="I175" s="1">
        <v>0.15</v>
      </c>
      <c r="J175" s="1">
        <v>0.36</v>
      </c>
      <c r="K175" s="1"/>
      <c r="L175" s="1"/>
      <c r="M175" s="1"/>
      <c r="N175" s="3">
        <f t="shared" si="115"/>
        <v>99.9</v>
      </c>
      <c r="O175" s="2">
        <v>1121</v>
      </c>
      <c r="P175" s="2">
        <v>1E-4</v>
      </c>
      <c r="Q175" s="2" t="s">
        <v>11</v>
      </c>
      <c r="S175" s="2" t="s">
        <v>139</v>
      </c>
      <c r="T175" s="5">
        <f t="shared" si="118"/>
        <v>1.0153129161118508</v>
      </c>
      <c r="U175" s="5">
        <f t="shared" si="119"/>
        <v>1.8272841051314142E-2</v>
      </c>
      <c r="V175" s="5">
        <f t="shared" si="120"/>
        <v>0.28834837191055318</v>
      </c>
      <c r="W175" s="5">
        <f t="shared" si="121"/>
        <v>9.784272790535839E-2</v>
      </c>
      <c r="X175" s="5">
        <f t="shared" si="122"/>
        <v>8.4367245657568243E-2</v>
      </c>
      <c r="Y175" s="5">
        <f t="shared" si="123"/>
        <v>9.7360912981455064E-2</v>
      </c>
      <c r="Z175" s="5">
        <f t="shared" si="124"/>
        <v>0.13843175217812198</v>
      </c>
      <c r="AA175" s="5">
        <f t="shared" si="125"/>
        <v>4.3524416135881101E-2</v>
      </c>
      <c r="AB175" s="5">
        <f t="shared" si="126"/>
        <v>2.11446292641669E-3</v>
      </c>
      <c r="AC175" s="5">
        <f t="shared" si="127"/>
        <v>5.0723871922223399E-3</v>
      </c>
      <c r="AD175" s="5">
        <f t="shared" si="128"/>
        <v>0</v>
      </c>
      <c r="AE175" s="5">
        <f t="shared" si="129"/>
        <v>0</v>
      </c>
      <c r="AF175" s="5">
        <f t="shared" si="130"/>
        <v>0</v>
      </c>
      <c r="AG175" s="1">
        <f t="shared" si="116"/>
        <v>1.7906480340507418</v>
      </c>
      <c r="AH175" s="1"/>
      <c r="AI175" s="5">
        <f t="shared" si="101"/>
        <v>0.56700864536457518</v>
      </c>
      <c r="AJ175" s="5">
        <f t="shared" si="102"/>
        <v>1.0204596717970284E-2</v>
      </c>
      <c r="AK175" s="5">
        <f t="shared" si="103"/>
        <v>0.16103017814073797</v>
      </c>
      <c r="AL175" s="5">
        <f t="shared" si="104"/>
        <v>5.4640960169052302E-2</v>
      </c>
      <c r="AM175" s="5">
        <f t="shared" si="105"/>
        <v>4.711548224623216E-2</v>
      </c>
      <c r="AN175" s="5">
        <f t="shared" si="106"/>
        <v>5.4371887233030707E-2</v>
      </c>
      <c r="AO175" s="5">
        <f t="shared" si="107"/>
        <v>7.7308186503277518E-2</v>
      </c>
      <c r="AP175" s="5">
        <f t="shared" si="108"/>
        <v>2.4306516584066875E-2</v>
      </c>
      <c r="AQ175" s="5">
        <f t="shared" si="109"/>
        <v>1.1808367061579518E-3</v>
      </c>
      <c r="AR175" s="5">
        <f t="shared" si="110"/>
        <v>2.8327103348991267E-3</v>
      </c>
      <c r="AS175" s="5">
        <f t="shared" si="111"/>
        <v>0</v>
      </c>
      <c r="AT175" s="5">
        <f t="shared" si="112"/>
        <v>0</v>
      </c>
      <c r="AU175" s="5">
        <f t="shared" si="113"/>
        <v>0</v>
      </c>
      <c r="AV175" s="1">
        <f t="shared" si="117"/>
        <v>1</v>
      </c>
    </row>
    <row r="176" spans="1:48">
      <c r="A176" s="1">
        <v>61.8</v>
      </c>
      <c r="B176" s="1">
        <v>1.57</v>
      </c>
      <c r="C176" s="1">
        <v>14.8</v>
      </c>
      <c r="D176" s="1">
        <v>6.14</v>
      </c>
      <c r="E176" s="1">
        <v>3.06</v>
      </c>
      <c r="F176" s="1">
        <v>5.19</v>
      </c>
      <c r="G176" s="1">
        <v>4.4800000000000004</v>
      </c>
      <c r="H176" s="1">
        <v>2.36</v>
      </c>
      <c r="I176" s="1">
        <v>0.09</v>
      </c>
      <c r="J176" s="1">
        <v>0.3</v>
      </c>
      <c r="K176" s="1"/>
      <c r="L176" s="1"/>
      <c r="M176" s="1"/>
      <c r="N176" s="3">
        <f t="shared" si="115"/>
        <v>99.79</v>
      </c>
      <c r="O176" s="2">
        <v>1116</v>
      </c>
      <c r="P176" s="2">
        <v>1E-4</v>
      </c>
      <c r="Q176" s="2" t="s">
        <v>11</v>
      </c>
      <c r="S176" s="2" t="s">
        <v>139</v>
      </c>
      <c r="T176" s="5">
        <f t="shared" si="118"/>
        <v>1.0286284953395473</v>
      </c>
      <c r="U176" s="5">
        <f t="shared" si="119"/>
        <v>1.9649561952440549E-2</v>
      </c>
      <c r="V176" s="5">
        <f t="shared" si="120"/>
        <v>0.29030992546096512</v>
      </c>
      <c r="W176" s="5">
        <f t="shared" si="121"/>
        <v>8.5455810716771052E-2</v>
      </c>
      <c r="X176" s="5">
        <f t="shared" si="122"/>
        <v>7.593052109181142E-2</v>
      </c>
      <c r="Y176" s="5">
        <f t="shared" si="123"/>
        <v>9.2546362339514993E-2</v>
      </c>
      <c r="Z176" s="5">
        <f t="shared" si="124"/>
        <v>0.14456276218134884</v>
      </c>
      <c r="AA176" s="5">
        <f t="shared" si="125"/>
        <v>5.0106157112526535E-2</v>
      </c>
      <c r="AB176" s="5">
        <f t="shared" si="126"/>
        <v>1.268677755850014E-3</v>
      </c>
      <c r="AC176" s="5">
        <f t="shared" si="127"/>
        <v>4.2269893268519496E-3</v>
      </c>
      <c r="AD176" s="5">
        <f t="shared" si="128"/>
        <v>0</v>
      </c>
      <c r="AE176" s="5">
        <f t="shared" si="129"/>
        <v>0</v>
      </c>
      <c r="AF176" s="5">
        <f t="shared" si="130"/>
        <v>0</v>
      </c>
      <c r="AG176" s="1">
        <f t="shared" si="116"/>
        <v>1.7926852632776278</v>
      </c>
      <c r="AH176" s="1"/>
      <c r="AI176" s="5">
        <f t="shared" si="101"/>
        <v>0.57379201827032966</v>
      </c>
      <c r="AJ176" s="5">
        <f t="shared" si="102"/>
        <v>1.0960965851035436E-2</v>
      </c>
      <c r="AK176" s="5">
        <f t="shared" si="103"/>
        <v>0.16194138001122493</v>
      </c>
      <c r="AL176" s="5">
        <f t="shared" si="104"/>
        <v>4.7669165618358052E-2</v>
      </c>
      <c r="AM176" s="5">
        <f t="shared" si="105"/>
        <v>4.2355745677847015E-2</v>
      </c>
      <c r="AN176" s="5">
        <f t="shared" si="106"/>
        <v>5.1624434157677694E-2</v>
      </c>
      <c r="AO176" s="5">
        <f t="shared" si="107"/>
        <v>8.0640347272694035E-2</v>
      </c>
      <c r="AP176" s="5">
        <f t="shared" si="108"/>
        <v>2.7950336926915845E-2</v>
      </c>
      <c r="AQ176" s="5">
        <f t="shared" si="109"/>
        <v>7.0769687342129824E-4</v>
      </c>
      <c r="AR176" s="5">
        <f t="shared" si="110"/>
        <v>2.3579093404960559E-3</v>
      </c>
      <c r="AS176" s="5">
        <f t="shared" si="111"/>
        <v>0</v>
      </c>
      <c r="AT176" s="5">
        <f t="shared" si="112"/>
        <v>0</v>
      </c>
      <c r="AU176" s="5">
        <f t="shared" si="113"/>
        <v>0</v>
      </c>
      <c r="AV176" s="1">
        <f t="shared" si="117"/>
        <v>1.0000000000000002</v>
      </c>
    </row>
    <row r="177" spans="1:48">
      <c r="A177" s="1">
        <v>58.1</v>
      </c>
      <c r="B177" s="1">
        <v>0.71</v>
      </c>
      <c r="C177" s="1">
        <v>12.7</v>
      </c>
      <c r="D177" s="1">
        <v>6.44</v>
      </c>
      <c r="E177" s="1">
        <v>7.36</v>
      </c>
      <c r="F177" s="1">
        <v>9.65</v>
      </c>
      <c r="G177" s="1">
        <v>3.05</v>
      </c>
      <c r="H177" s="1">
        <v>1.1100000000000001</v>
      </c>
      <c r="I177" s="1">
        <v>0.12</v>
      </c>
      <c r="J177" s="1">
        <v>0.14000000000000001</v>
      </c>
      <c r="K177" s="1"/>
      <c r="L177" s="1"/>
      <c r="M177" s="1"/>
      <c r="N177" s="3">
        <f t="shared" si="115"/>
        <v>99.38000000000001</v>
      </c>
      <c r="O177" s="2">
        <v>1170</v>
      </c>
      <c r="P177" s="2">
        <v>1E-4</v>
      </c>
      <c r="Q177" s="2" t="s">
        <v>34</v>
      </c>
      <c r="S177" s="2" t="s">
        <v>139</v>
      </c>
      <c r="T177" s="5">
        <f t="shared" si="118"/>
        <v>0.96704394141145145</v>
      </c>
      <c r="U177" s="5">
        <f t="shared" si="119"/>
        <v>8.8861076345431774E-3</v>
      </c>
      <c r="V177" s="5">
        <f t="shared" si="120"/>
        <v>0.24911730090231463</v>
      </c>
      <c r="W177" s="5">
        <f t="shared" si="121"/>
        <v>8.9631176061238702E-2</v>
      </c>
      <c r="X177" s="5">
        <f t="shared" si="122"/>
        <v>0.18263027295285361</v>
      </c>
      <c r="Y177" s="5">
        <f t="shared" si="123"/>
        <v>0.17207560627674751</v>
      </c>
      <c r="Z177" s="5">
        <f t="shared" si="124"/>
        <v>9.8418844788641491E-2</v>
      </c>
      <c r="AA177" s="5">
        <f t="shared" si="125"/>
        <v>2.3566878980891721E-2</v>
      </c>
      <c r="AB177" s="5">
        <f t="shared" si="126"/>
        <v>1.6915703411333521E-3</v>
      </c>
      <c r="AC177" s="5">
        <f t="shared" si="127"/>
        <v>1.9725950191975769E-3</v>
      </c>
      <c r="AD177" s="5">
        <f t="shared" si="128"/>
        <v>0</v>
      </c>
      <c r="AE177" s="5">
        <f t="shared" si="129"/>
        <v>0</v>
      </c>
      <c r="AF177" s="5">
        <f t="shared" si="130"/>
        <v>0</v>
      </c>
      <c r="AG177" s="1">
        <f t="shared" si="116"/>
        <v>1.795034294369013</v>
      </c>
      <c r="AH177" s="1"/>
      <c r="AI177" s="5">
        <f t="shared" si="101"/>
        <v>0.5387328500881845</v>
      </c>
      <c r="AJ177" s="5">
        <f t="shared" si="102"/>
        <v>4.9503832112950275E-3</v>
      </c>
      <c r="AK177" s="5">
        <f t="shared" si="103"/>
        <v>0.13878136015773662</v>
      </c>
      <c r="AL177" s="5">
        <f t="shared" si="104"/>
        <v>4.9932848827685311E-2</v>
      </c>
      <c r="AM177" s="5">
        <f t="shared" si="105"/>
        <v>0.1017419408229476</v>
      </c>
      <c r="AN177" s="5">
        <f t="shared" si="106"/>
        <v>9.5862016016376547E-2</v>
      </c>
      <c r="AO177" s="5">
        <f t="shared" si="107"/>
        <v>5.4828392469926317E-2</v>
      </c>
      <c r="AP177" s="5">
        <f t="shared" si="108"/>
        <v>1.3128929656007439E-2</v>
      </c>
      <c r="AQ177" s="5">
        <f t="shared" si="109"/>
        <v>9.4236101585344352E-4</v>
      </c>
      <c r="AR177" s="5">
        <f t="shared" si="110"/>
        <v>1.0989177339873497E-3</v>
      </c>
      <c r="AS177" s="5">
        <f t="shared" si="111"/>
        <v>0</v>
      </c>
      <c r="AT177" s="5">
        <f t="shared" si="112"/>
        <v>0</v>
      </c>
      <c r="AU177" s="5">
        <f t="shared" si="113"/>
        <v>0</v>
      </c>
      <c r="AV177" s="1">
        <f t="shared" si="117"/>
        <v>1.0000000000000002</v>
      </c>
    </row>
    <row r="178" spans="1:48">
      <c r="A178" s="1">
        <v>50.16</v>
      </c>
      <c r="B178" s="1">
        <v>0.87</v>
      </c>
      <c r="C178" s="1">
        <v>7.32</v>
      </c>
      <c r="D178" s="1">
        <v>18.43</v>
      </c>
      <c r="E178" s="1">
        <v>10.99</v>
      </c>
      <c r="F178" s="1">
        <v>8.9600000000000009</v>
      </c>
      <c r="G178" s="1">
        <v>0.67</v>
      </c>
      <c r="H178" s="1"/>
      <c r="I178" s="1">
        <v>0.56000000000000005</v>
      </c>
      <c r="J178" s="1"/>
      <c r="K178" s="1">
        <v>0.1</v>
      </c>
      <c r="L178" s="1"/>
      <c r="M178" s="1">
        <v>0.63</v>
      </c>
      <c r="N178" s="3">
        <v>98.7</v>
      </c>
      <c r="O178" s="17">
        <v>1290</v>
      </c>
      <c r="P178" s="2">
        <v>1E-4</v>
      </c>
      <c r="Q178" s="2" t="s">
        <v>5</v>
      </c>
      <c r="R178" s="2" t="s">
        <v>129</v>
      </c>
      <c r="S178" s="2" t="s">
        <v>137</v>
      </c>
      <c r="T178" s="5">
        <v>0.83489999999999998</v>
      </c>
      <c r="U178" s="5">
        <v>1.09E-2</v>
      </c>
      <c r="V178" s="5">
        <v>0.14360000000000001</v>
      </c>
      <c r="W178" s="5">
        <v>0.25650000000000001</v>
      </c>
      <c r="X178" s="5">
        <v>0.2727</v>
      </c>
      <c r="Y178" s="5">
        <v>0.1598</v>
      </c>
      <c r="Z178" s="5">
        <v>2.1600000000000001E-2</v>
      </c>
      <c r="AA178" s="5">
        <v>0</v>
      </c>
      <c r="AB178" s="5">
        <v>7.9000000000000008E-3</v>
      </c>
      <c r="AC178" s="5">
        <v>0</v>
      </c>
      <c r="AD178" s="5">
        <v>1.2999999999999999E-3</v>
      </c>
      <c r="AE178" s="5">
        <v>0</v>
      </c>
      <c r="AF178" s="5">
        <v>8.3999999999999995E-3</v>
      </c>
      <c r="AG178" s="1">
        <v>1.72</v>
      </c>
      <c r="AH178" s="1"/>
      <c r="AI178" s="5">
        <v>0.48609999999999998</v>
      </c>
      <c r="AJ178" s="5">
        <v>6.3E-3</v>
      </c>
      <c r="AK178" s="5">
        <v>8.3599999999999994E-2</v>
      </c>
      <c r="AL178" s="5">
        <v>0.14929999999999999</v>
      </c>
      <c r="AM178" s="5">
        <v>0.1588</v>
      </c>
      <c r="AN178" s="5">
        <v>9.2999999999999999E-2</v>
      </c>
      <c r="AO178" s="5">
        <v>1.26E-2</v>
      </c>
      <c r="AP178" s="5">
        <v>0</v>
      </c>
      <c r="AQ178" s="5">
        <v>4.5999999999999999E-3</v>
      </c>
      <c r="AR178" s="5">
        <v>0</v>
      </c>
      <c r="AS178" s="5">
        <v>8.0000000000000004E-4</v>
      </c>
      <c r="AT178" s="5">
        <v>0</v>
      </c>
      <c r="AU178" s="5">
        <v>4.8999999999999998E-3</v>
      </c>
      <c r="AV178" s="1">
        <v>1</v>
      </c>
    </row>
    <row r="179" spans="1:48">
      <c r="A179" s="1">
        <v>49.7</v>
      </c>
      <c r="B179" s="1">
        <v>0.87</v>
      </c>
      <c r="C179" s="1">
        <v>7.27</v>
      </c>
      <c r="D179" s="1">
        <v>18.3</v>
      </c>
      <c r="E179" s="1">
        <v>10.75</v>
      </c>
      <c r="F179" s="1">
        <v>8.94</v>
      </c>
      <c r="G179" s="1">
        <v>0.88</v>
      </c>
      <c r="H179" s="1"/>
      <c r="I179" s="1">
        <v>0.56000000000000005</v>
      </c>
      <c r="J179" s="1"/>
      <c r="K179" s="1">
        <v>0.23</v>
      </c>
      <c r="L179" s="1"/>
      <c r="M179" s="1">
        <v>0.83</v>
      </c>
      <c r="N179" s="3">
        <v>98.3</v>
      </c>
      <c r="O179" s="17">
        <v>1290</v>
      </c>
      <c r="P179" s="2">
        <v>1E-4</v>
      </c>
      <c r="Q179" s="2" t="s">
        <v>5</v>
      </c>
      <c r="S179" s="2" t="s">
        <v>137</v>
      </c>
      <c r="T179" s="5">
        <v>0.82720000000000005</v>
      </c>
      <c r="U179" s="5">
        <v>1.09E-2</v>
      </c>
      <c r="V179" s="5">
        <v>0.1426</v>
      </c>
      <c r="W179" s="5">
        <v>0.25469999999999998</v>
      </c>
      <c r="X179" s="5">
        <v>0.26669999999999999</v>
      </c>
      <c r="Y179" s="5">
        <v>0.15939999999999999</v>
      </c>
      <c r="Z179" s="5">
        <v>2.8400000000000002E-2</v>
      </c>
      <c r="AA179" s="5">
        <v>0</v>
      </c>
      <c r="AB179" s="5">
        <v>7.9000000000000008E-3</v>
      </c>
      <c r="AC179" s="5">
        <v>0</v>
      </c>
      <c r="AD179" s="5">
        <v>3.0999999999999999E-3</v>
      </c>
      <c r="AE179" s="5">
        <v>0</v>
      </c>
      <c r="AF179" s="5">
        <v>1.11E-2</v>
      </c>
      <c r="AG179" s="1">
        <v>1.71</v>
      </c>
      <c r="AH179" s="1"/>
      <c r="AI179" s="5">
        <v>0.48320000000000002</v>
      </c>
      <c r="AJ179" s="5">
        <v>6.4000000000000003E-3</v>
      </c>
      <c r="AK179" s="5">
        <v>8.3299999999999999E-2</v>
      </c>
      <c r="AL179" s="5">
        <v>0.14879999999999999</v>
      </c>
      <c r="AM179" s="5">
        <v>0.15579999999999999</v>
      </c>
      <c r="AN179" s="5">
        <v>9.3100000000000002E-2</v>
      </c>
      <c r="AO179" s="5">
        <v>1.66E-2</v>
      </c>
      <c r="AP179" s="5">
        <v>0</v>
      </c>
      <c r="AQ179" s="5">
        <v>4.5999999999999999E-3</v>
      </c>
      <c r="AR179" s="5">
        <v>0</v>
      </c>
      <c r="AS179" s="5">
        <v>1.8E-3</v>
      </c>
      <c r="AT179" s="5">
        <v>0</v>
      </c>
      <c r="AU179" s="5">
        <v>6.4999999999999997E-3</v>
      </c>
      <c r="AV179" s="1">
        <v>1</v>
      </c>
    </row>
    <row r="180" spans="1:48">
      <c r="A180" s="1">
        <v>49.67</v>
      </c>
      <c r="B180" s="1">
        <v>0.88</v>
      </c>
      <c r="C180" s="1">
        <v>7.24</v>
      </c>
      <c r="D180" s="1">
        <v>18.54</v>
      </c>
      <c r="E180" s="1">
        <v>10.89</v>
      </c>
      <c r="F180" s="1">
        <v>8.92</v>
      </c>
      <c r="G180" s="1">
        <v>0.61</v>
      </c>
      <c r="H180" s="1"/>
      <c r="I180" s="1">
        <v>0.56000000000000005</v>
      </c>
      <c r="J180" s="1"/>
      <c r="K180" s="1">
        <v>0.2</v>
      </c>
      <c r="L180" s="1"/>
      <c r="M180" s="1">
        <v>0.72</v>
      </c>
      <c r="N180" s="3">
        <v>98.2</v>
      </c>
      <c r="O180" s="17">
        <v>1290</v>
      </c>
      <c r="P180" s="2">
        <v>1E-4</v>
      </c>
      <c r="Q180" s="2" t="s">
        <v>5</v>
      </c>
      <c r="S180" s="2" t="s">
        <v>137</v>
      </c>
      <c r="T180" s="5">
        <v>0.82669999999999999</v>
      </c>
      <c r="U180" s="5">
        <v>1.0999999999999999E-2</v>
      </c>
      <c r="V180" s="5">
        <v>0.14199999999999999</v>
      </c>
      <c r="W180" s="5">
        <v>0.25800000000000001</v>
      </c>
      <c r="X180" s="5">
        <v>0.2702</v>
      </c>
      <c r="Y180" s="5">
        <v>0.15909999999999999</v>
      </c>
      <c r="Z180" s="5">
        <v>1.9699999999999999E-2</v>
      </c>
      <c r="AA180" s="5">
        <v>0</v>
      </c>
      <c r="AB180" s="5">
        <v>7.9000000000000008E-3</v>
      </c>
      <c r="AC180" s="5">
        <v>0</v>
      </c>
      <c r="AD180" s="5">
        <v>2.7000000000000001E-3</v>
      </c>
      <c r="AE180" s="5">
        <v>0</v>
      </c>
      <c r="AF180" s="5">
        <v>9.5999999999999992E-3</v>
      </c>
      <c r="AG180" s="1">
        <v>1.71</v>
      </c>
      <c r="AH180" s="1"/>
      <c r="AI180" s="5">
        <v>0.48430000000000001</v>
      </c>
      <c r="AJ180" s="5">
        <v>6.4999999999999997E-3</v>
      </c>
      <c r="AK180" s="5">
        <v>8.3199999999999996E-2</v>
      </c>
      <c r="AL180" s="5">
        <v>0.1512</v>
      </c>
      <c r="AM180" s="5">
        <v>0.1583</v>
      </c>
      <c r="AN180" s="5">
        <v>9.3200000000000005E-2</v>
      </c>
      <c r="AO180" s="5">
        <v>1.15E-2</v>
      </c>
      <c r="AP180" s="5">
        <v>0</v>
      </c>
      <c r="AQ180" s="5">
        <v>4.5999999999999999E-3</v>
      </c>
      <c r="AR180" s="5">
        <v>0</v>
      </c>
      <c r="AS180" s="5">
        <v>1.6000000000000001E-3</v>
      </c>
      <c r="AT180" s="5">
        <v>0</v>
      </c>
      <c r="AU180" s="5">
        <v>5.5999999999999999E-3</v>
      </c>
      <c r="AV180" s="1">
        <v>1</v>
      </c>
    </row>
    <row r="181" spans="1:48">
      <c r="A181" s="1">
        <v>49.47</v>
      </c>
      <c r="B181" s="1">
        <v>0.9</v>
      </c>
      <c r="C181" s="1">
        <v>7.31</v>
      </c>
      <c r="D181" s="1">
        <v>18.36</v>
      </c>
      <c r="E181" s="1">
        <v>10.43</v>
      </c>
      <c r="F181" s="1">
        <v>8.99</v>
      </c>
      <c r="G181" s="1">
        <v>0.62</v>
      </c>
      <c r="H181" s="1"/>
      <c r="I181" s="1">
        <v>0.56000000000000005</v>
      </c>
      <c r="J181" s="1"/>
      <c r="K181" s="1">
        <v>0.67</v>
      </c>
      <c r="L181" s="1"/>
      <c r="M181" s="1">
        <v>0.91</v>
      </c>
      <c r="N181" s="3">
        <v>98.2</v>
      </c>
      <c r="O181" s="17">
        <v>1290</v>
      </c>
      <c r="P181" s="2">
        <v>1E-4</v>
      </c>
      <c r="Q181" s="2" t="s">
        <v>5</v>
      </c>
      <c r="S181" s="2" t="s">
        <v>137</v>
      </c>
      <c r="T181" s="5">
        <v>0.82340000000000002</v>
      </c>
      <c r="U181" s="5">
        <v>1.1299999999999999E-2</v>
      </c>
      <c r="V181" s="5">
        <v>0.1434</v>
      </c>
      <c r="W181" s="5">
        <v>0.2555</v>
      </c>
      <c r="X181" s="5">
        <v>0.25879999999999997</v>
      </c>
      <c r="Y181" s="5">
        <v>0.1603</v>
      </c>
      <c r="Z181" s="5">
        <v>0.02</v>
      </c>
      <c r="AA181" s="5">
        <v>0</v>
      </c>
      <c r="AB181" s="5">
        <v>7.9000000000000008E-3</v>
      </c>
      <c r="AC181" s="5">
        <v>0</v>
      </c>
      <c r="AD181" s="5">
        <v>8.9999999999999993E-3</v>
      </c>
      <c r="AE181" s="5">
        <v>0</v>
      </c>
      <c r="AF181" s="5">
        <v>1.21E-2</v>
      </c>
      <c r="AG181" s="1">
        <v>1.7</v>
      </c>
      <c r="AH181" s="1"/>
      <c r="AI181" s="5">
        <v>0.4839</v>
      </c>
      <c r="AJ181" s="5">
        <v>6.6E-3</v>
      </c>
      <c r="AK181" s="5">
        <v>8.43E-2</v>
      </c>
      <c r="AL181" s="5">
        <v>0.1502</v>
      </c>
      <c r="AM181" s="5">
        <v>0.15210000000000001</v>
      </c>
      <c r="AN181" s="5">
        <v>9.4200000000000006E-2</v>
      </c>
      <c r="AO181" s="5">
        <v>1.18E-2</v>
      </c>
      <c r="AP181" s="5">
        <v>0</v>
      </c>
      <c r="AQ181" s="5">
        <v>4.5999999999999999E-3</v>
      </c>
      <c r="AR181" s="5">
        <v>0</v>
      </c>
      <c r="AS181" s="5">
        <v>5.3E-3</v>
      </c>
      <c r="AT181" s="5">
        <v>0</v>
      </c>
      <c r="AU181" s="5">
        <v>7.1000000000000004E-3</v>
      </c>
      <c r="AV181" s="1">
        <v>1</v>
      </c>
    </row>
    <row r="182" spans="1:48">
      <c r="A182" s="1">
        <v>50.25</v>
      </c>
      <c r="B182" s="1">
        <v>0.91</v>
      </c>
      <c r="C182" s="1">
        <v>7.48</v>
      </c>
      <c r="D182" s="1">
        <v>18.28</v>
      </c>
      <c r="E182" s="1">
        <v>9.5299999999999994</v>
      </c>
      <c r="F182" s="1">
        <v>9.34</v>
      </c>
      <c r="G182" s="1">
        <v>0.69</v>
      </c>
      <c r="H182" s="1"/>
      <c r="I182" s="1">
        <v>0.56000000000000005</v>
      </c>
      <c r="J182" s="1"/>
      <c r="K182" s="1">
        <v>0.21</v>
      </c>
      <c r="L182" s="1"/>
      <c r="M182" s="1">
        <v>0.73</v>
      </c>
      <c r="N182" s="3">
        <v>98</v>
      </c>
      <c r="O182" s="17">
        <v>1270</v>
      </c>
      <c r="P182" s="2">
        <v>1E-4</v>
      </c>
      <c r="Q182" s="2" t="s">
        <v>5</v>
      </c>
      <c r="S182" s="2" t="s">
        <v>137</v>
      </c>
      <c r="T182" s="5">
        <v>0.83640000000000003</v>
      </c>
      <c r="U182" s="5">
        <v>1.14E-2</v>
      </c>
      <c r="V182" s="5">
        <v>0.1467</v>
      </c>
      <c r="W182" s="5">
        <v>0.25440000000000002</v>
      </c>
      <c r="X182" s="5">
        <v>0.23649999999999999</v>
      </c>
      <c r="Y182" s="5">
        <v>0.16650000000000001</v>
      </c>
      <c r="Z182" s="5">
        <v>2.23E-2</v>
      </c>
      <c r="AA182" s="5">
        <v>0</v>
      </c>
      <c r="AB182" s="5">
        <v>7.9000000000000008E-3</v>
      </c>
      <c r="AC182" s="5">
        <v>0</v>
      </c>
      <c r="AD182" s="5">
        <v>2.8E-3</v>
      </c>
      <c r="AE182" s="5">
        <v>0</v>
      </c>
      <c r="AF182" s="5">
        <v>9.7000000000000003E-3</v>
      </c>
      <c r="AG182" s="1">
        <v>1.69</v>
      </c>
      <c r="AH182" s="1"/>
      <c r="AI182" s="5">
        <v>0.49349999999999999</v>
      </c>
      <c r="AJ182" s="5">
        <v>6.7000000000000002E-3</v>
      </c>
      <c r="AK182" s="5">
        <v>8.6599999999999996E-2</v>
      </c>
      <c r="AL182" s="5">
        <v>0.15010000000000001</v>
      </c>
      <c r="AM182" s="5">
        <v>0.13950000000000001</v>
      </c>
      <c r="AN182" s="5">
        <v>9.8299999999999998E-2</v>
      </c>
      <c r="AO182" s="5">
        <v>1.3100000000000001E-2</v>
      </c>
      <c r="AP182" s="5">
        <v>0</v>
      </c>
      <c r="AQ182" s="5">
        <v>4.7000000000000002E-3</v>
      </c>
      <c r="AR182" s="5">
        <v>0</v>
      </c>
      <c r="AS182" s="5">
        <v>1.6999999999999999E-3</v>
      </c>
      <c r="AT182" s="5">
        <v>0</v>
      </c>
      <c r="AU182" s="5">
        <v>5.7000000000000002E-3</v>
      </c>
      <c r="AV182" s="1">
        <v>1</v>
      </c>
    </row>
    <row r="183" spans="1:48">
      <c r="A183" s="1">
        <v>50.5</v>
      </c>
      <c r="B183" s="1">
        <v>0.93</v>
      </c>
      <c r="C183" s="1">
        <v>7.6</v>
      </c>
      <c r="D183" s="1">
        <v>18.25</v>
      </c>
      <c r="E183" s="1">
        <v>9.2799999999999994</v>
      </c>
      <c r="F183" s="1">
        <v>9.52</v>
      </c>
      <c r="G183" s="1">
        <v>0.96</v>
      </c>
      <c r="H183" s="1"/>
      <c r="I183" s="1">
        <v>0.55000000000000004</v>
      </c>
      <c r="J183" s="1"/>
      <c r="K183" s="1">
        <v>0.45</v>
      </c>
      <c r="L183" s="1"/>
      <c r="M183" s="1">
        <v>0.81</v>
      </c>
      <c r="N183" s="3">
        <v>98.9</v>
      </c>
      <c r="O183" s="17">
        <v>1270</v>
      </c>
      <c r="P183" s="2">
        <v>1E-4</v>
      </c>
      <c r="Q183" s="2" t="s">
        <v>5</v>
      </c>
      <c r="S183" s="2" t="s">
        <v>137</v>
      </c>
      <c r="T183" s="5">
        <v>0.84050000000000002</v>
      </c>
      <c r="U183" s="5">
        <v>1.1599999999999999E-2</v>
      </c>
      <c r="V183" s="5">
        <v>0.14910000000000001</v>
      </c>
      <c r="W183" s="5">
        <v>0.254</v>
      </c>
      <c r="X183" s="5">
        <v>0.2303</v>
      </c>
      <c r="Y183" s="5">
        <v>0.16980000000000001</v>
      </c>
      <c r="Z183" s="5">
        <v>3.1E-2</v>
      </c>
      <c r="AA183" s="5">
        <v>0</v>
      </c>
      <c r="AB183" s="5">
        <v>7.7999999999999996E-3</v>
      </c>
      <c r="AC183" s="5">
        <v>0</v>
      </c>
      <c r="AD183" s="5">
        <v>6.0000000000000001E-3</v>
      </c>
      <c r="AE183" s="5">
        <v>0</v>
      </c>
      <c r="AF183" s="5">
        <v>1.0800000000000001E-2</v>
      </c>
      <c r="AG183" s="1">
        <v>1.71</v>
      </c>
      <c r="AH183" s="1"/>
      <c r="AI183" s="5">
        <v>0.49130000000000001</v>
      </c>
      <c r="AJ183" s="5">
        <v>6.7999999999999996E-3</v>
      </c>
      <c r="AK183" s="5">
        <v>8.7099999999999997E-2</v>
      </c>
      <c r="AL183" s="5">
        <v>0.14849999999999999</v>
      </c>
      <c r="AM183" s="5">
        <v>0.1346</v>
      </c>
      <c r="AN183" s="5">
        <v>9.9199999999999997E-2</v>
      </c>
      <c r="AO183" s="5">
        <v>1.8100000000000002E-2</v>
      </c>
      <c r="AP183" s="5">
        <v>0</v>
      </c>
      <c r="AQ183" s="5">
        <v>4.4999999999999997E-3</v>
      </c>
      <c r="AR183" s="5">
        <v>0</v>
      </c>
      <c r="AS183" s="5">
        <v>3.5000000000000001E-3</v>
      </c>
      <c r="AT183" s="5">
        <v>0</v>
      </c>
      <c r="AU183" s="5">
        <v>6.3E-3</v>
      </c>
      <c r="AV183" s="1">
        <v>1</v>
      </c>
    </row>
    <row r="184" spans="1:48">
      <c r="A184" s="1">
        <v>50.32</v>
      </c>
      <c r="B184" s="1">
        <v>0.92</v>
      </c>
      <c r="C184" s="1">
        <v>7.46</v>
      </c>
      <c r="D184" s="1">
        <v>18.18</v>
      </c>
      <c r="E184" s="1">
        <v>9.52</v>
      </c>
      <c r="F184" s="1">
        <v>9.34</v>
      </c>
      <c r="G184" s="1">
        <v>0.63</v>
      </c>
      <c r="H184" s="1"/>
      <c r="I184" s="1">
        <v>0.56000000000000005</v>
      </c>
      <c r="J184" s="1"/>
      <c r="K184" s="1">
        <v>0.53</v>
      </c>
      <c r="L184" s="1"/>
      <c r="M184" s="1">
        <v>0.83</v>
      </c>
      <c r="N184" s="3">
        <v>98.3</v>
      </c>
      <c r="O184" s="17">
        <v>1270</v>
      </c>
      <c r="P184" s="2">
        <v>1E-4</v>
      </c>
      <c r="Q184" s="2" t="s">
        <v>5</v>
      </c>
      <c r="S184" s="2" t="s">
        <v>137</v>
      </c>
      <c r="T184" s="5">
        <v>0.83750000000000002</v>
      </c>
      <c r="U184" s="5">
        <v>1.15E-2</v>
      </c>
      <c r="V184" s="5">
        <v>0.14630000000000001</v>
      </c>
      <c r="W184" s="5">
        <v>0.253</v>
      </c>
      <c r="X184" s="5">
        <v>0.23619999999999999</v>
      </c>
      <c r="Y184" s="5">
        <v>0.16650000000000001</v>
      </c>
      <c r="Z184" s="5">
        <v>2.0299999999999999E-2</v>
      </c>
      <c r="AA184" s="5">
        <v>0</v>
      </c>
      <c r="AB184" s="5">
        <v>7.9000000000000008E-3</v>
      </c>
      <c r="AC184" s="5">
        <v>0</v>
      </c>
      <c r="AD184" s="5">
        <v>7.1000000000000004E-3</v>
      </c>
      <c r="AE184" s="5">
        <v>0</v>
      </c>
      <c r="AF184" s="5">
        <v>1.11E-2</v>
      </c>
      <c r="AG184" s="1">
        <v>1.7</v>
      </c>
      <c r="AH184" s="1"/>
      <c r="AI184" s="5">
        <v>0.49340000000000001</v>
      </c>
      <c r="AJ184" s="5">
        <v>6.7999999999999996E-3</v>
      </c>
      <c r="AK184" s="5">
        <v>8.6199999999999999E-2</v>
      </c>
      <c r="AL184" s="5">
        <v>0.14910000000000001</v>
      </c>
      <c r="AM184" s="5">
        <v>0.13919999999999999</v>
      </c>
      <c r="AN184" s="5">
        <v>9.8100000000000007E-2</v>
      </c>
      <c r="AO184" s="5">
        <v>1.2E-2</v>
      </c>
      <c r="AP184" s="5">
        <v>0</v>
      </c>
      <c r="AQ184" s="5">
        <v>4.7000000000000002E-3</v>
      </c>
      <c r="AR184" s="5">
        <v>0</v>
      </c>
      <c r="AS184" s="5">
        <v>4.1999999999999997E-3</v>
      </c>
      <c r="AT184" s="5">
        <v>0</v>
      </c>
      <c r="AU184" s="5">
        <v>6.4999999999999997E-3</v>
      </c>
      <c r="AV184" s="1">
        <v>1</v>
      </c>
    </row>
    <row r="185" spans="1:48">
      <c r="A185" s="1">
        <v>50.2</v>
      </c>
      <c r="B185" s="1">
        <v>0.94</v>
      </c>
      <c r="C185" s="1">
        <v>7.89</v>
      </c>
      <c r="D185" s="1">
        <v>17.86</v>
      </c>
      <c r="E185" s="1">
        <v>8.75</v>
      </c>
      <c r="F185" s="1">
        <v>9.61</v>
      </c>
      <c r="G185" s="1">
        <v>1.02</v>
      </c>
      <c r="H185" s="1"/>
      <c r="I185" s="1">
        <v>0.56000000000000005</v>
      </c>
      <c r="J185" s="1"/>
      <c r="K185" s="1">
        <v>0.43</v>
      </c>
      <c r="L185" s="1"/>
      <c r="M185" s="1">
        <v>0.79</v>
      </c>
      <c r="N185" s="3">
        <v>98.1</v>
      </c>
      <c r="O185" s="17">
        <v>1250</v>
      </c>
      <c r="P185" s="2">
        <v>1E-4</v>
      </c>
      <c r="Q185" s="2" t="s">
        <v>5</v>
      </c>
      <c r="S185" s="2" t="s">
        <v>137</v>
      </c>
      <c r="T185" s="5">
        <v>0.83560000000000001</v>
      </c>
      <c r="U185" s="5">
        <v>1.18E-2</v>
      </c>
      <c r="V185" s="5">
        <v>0.15479999999999999</v>
      </c>
      <c r="W185" s="5">
        <v>0.24859999999999999</v>
      </c>
      <c r="X185" s="5">
        <v>0.21709999999999999</v>
      </c>
      <c r="Y185" s="5">
        <v>0.1714</v>
      </c>
      <c r="Z185" s="5">
        <v>3.2899999999999999E-2</v>
      </c>
      <c r="AA185" s="5">
        <v>0</v>
      </c>
      <c r="AB185" s="5">
        <v>7.9000000000000008E-3</v>
      </c>
      <c r="AC185" s="5">
        <v>0</v>
      </c>
      <c r="AD185" s="5">
        <v>5.7999999999999996E-3</v>
      </c>
      <c r="AE185" s="5">
        <v>0</v>
      </c>
      <c r="AF185" s="5">
        <v>1.0500000000000001E-2</v>
      </c>
      <c r="AG185" s="1">
        <v>1.7</v>
      </c>
      <c r="AH185" s="1"/>
      <c r="AI185" s="5">
        <v>0.49259999999999998</v>
      </c>
      <c r="AJ185" s="5">
        <v>6.8999999999999999E-3</v>
      </c>
      <c r="AK185" s="5">
        <v>9.1200000000000003E-2</v>
      </c>
      <c r="AL185" s="5">
        <v>0.14649999999999999</v>
      </c>
      <c r="AM185" s="5">
        <v>0.128</v>
      </c>
      <c r="AN185" s="5">
        <v>0.10100000000000001</v>
      </c>
      <c r="AO185" s="5">
        <v>1.9400000000000001E-2</v>
      </c>
      <c r="AP185" s="5">
        <v>0</v>
      </c>
      <c r="AQ185" s="5">
        <v>4.7000000000000002E-3</v>
      </c>
      <c r="AR185" s="5">
        <v>0</v>
      </c>
      <c r="AS185" s="5">
        <v>3.3999999999999998E-3</v>
      </c>
      <c r="AT185" s="5">
        <v>0</v>
      </c>
      <c r="AU185" s="5">
        <v>6.1999999999999998E-3</v>
      </c>
      <c r="AV185" s="1">
        <v>1</v>
      </c>
    </row>
    <row r="186" spans="1:48">
      <c r="A186" s="1">
        <v>50.03</v>
      </c>
      <c r="B186" s="1">
        <v>0.93</v>
      </c>
      <c r="C186" s="1">
        <v>7.91</v>
      </c>
      <c r="D186" s="1">
        <v>17.82</v>
      </c>
      <c r="E186" s="1">
        <v>8.94</v>
      </c>
      <c r="F186" s="1">
        <v>9.33</v>
      </c>
      <c r="G186" s="1">
        <v>0.75</v>
      </c>
      <c r="H186" s="1"/>
      <c r="I186" s="1">
        <v>0.55000000000000004</v>
      </c>
      <c r="J186" s="1"/>
      <c r="K186" s="1">
        <v>0.46</v>
      </c>
      <c r="L186" s="1"/>
      <c r="M186" s="1">
        <v>0.8</v>
      </c>
      <c r="N186" s="3">
        <v>97.5</v>
      </c>
      <c r="O186" s="17">
        <v>1250</v>
      </c>
      <c r="P186" s="2">
        <v>1E-4</v>
      </c>
      <c r="Q186" s="2" t="s">
        <v>5</v>
      </c>
      <c r="S186" s="2" t="s">
        <v>137</v>
      </c>
      <c r="T186" s="5">
        <v>0.8327</v>
      </c>
      <c r="U186" s="5">
        <v>1.1599999999999999E-2</v>
      </c>
      <c r="V186" s="5">
        <v>0.1552</v>
      </c>
      <c r="W186" s="5">
        <v>0.248</v>
      </c>
      <c r="X186" s="5">
        <v>0.2218</v>
      </c>
      <c r="Y186" s="5">
        <v>0.16639999999999999</v>
      </c>
      <c r="Z186" s="5">
        <v>2.4199999999999999E-2</v>
      </c>
      <c r="AA186" s="5">
        <v>0</v>
      </c>
      <c r="AB186" s="5">
        <v>7.7999999999999996E-3</v>
      </c>
      <c r="AC186" s="5">
        <v>0</v>
      </c>
      <c r="AD186" s="5">
        <v>6.1999999999999998E-3</v>
      </c>
      <c r="AE186" s="5">
        <v>0</v>
      </c>
      <c r="AF186" s="5">
        <v>1.0699999999999999E-2</v>
      </c>
      <c r="AG186" s="1">
        <v>1.68</v>
      </c>
      <c r="AH186" s="1"/>
      <c r="AI186" s="5">
        <v>0.49430000000000002</v>
      </c>
      <c r="AJ186" s="5">
        <v>6.8999999999999999E-3</v>
      </c>
      <c r="AK186" s="5">
        <v>9.2100000000000001E-2</v>
      </c>
      <c r="AL186" s="5">
        <v>0.1472</v>
      </c>
      <c r="AM186" s="5">
        <v>0.13170000000000001</v>
      </c>
      <c r="AN186" s="5">
        <v>9.8799999999999999E-2</v>
      </c>
      <c r="AO186" s="5">
        <v>1.44E-2</v>
      </c>
      <c r="AP186" s="5">
        <v>0</v>
      </c>
      <c r="AQ186" s="5">
        <v>4.5999999999999999E-3</v>
      </c>
      <c r="AR186" s="5">
        <v>0</v>
      </c>
      <c r="AS186" s="5">
        <v>3.7000000000000002E-3</v>
      </c>
      <c r="AT186" s="5">
        <v>0</v>
      </c>
      <c r="AU186" s="5">
        <v>6.3E-3</v>
      </c>
      <c r="AV186" s="1">
        <v>1</v>
      </c>
    </row>
    <row r="187" spans="1:48">
      <c r="A187" s="1">
        <v>50.86</v>
      </c>
      <c r="B187" s="1">
        <v>0.94</v>
      </c>
      <c r="C187" s="1">
        <v>7.99</v>
      </c>
      <c r="D187" s="1">
        <v>17.29</v>
      </c>
      <c r="E187" s="1">
        <v>8.0500000000000007</v>
      </c>
      <c r="F187" s="1">
        <v>9.81</v>
      </c>
      <c r="G187" s="1">
        <v>0.87</v>
      </c>
      <c r="H187" s="1"/>
      <c r="I187" s="1">
        <v>0.54</v>
      </c>
      <c r="J187" s="1"/>
      <c r="K187" s="1">
        <v>0.21</v>
      </c>
      <c r="L187" s="1"/>
      <c r="M187" s="1">
        <v>0.66</v>
      </c>
      <c r="N187" s="3">
        <v>97.2</v>
      </c>
      <c r="O187" s="17">
        <v>1230</v>
      </c>
      <c r="P187" s="2">
        <v>1E-4</v>
      </c>
      <c r="Q187" s="2" t="s">
        <v>5</v>
      </c>
      <c r="S187" s="2" t="s">
        <v>138</v>
      </c>
      <c r="T187" s="5">
        <v>0.84650000000000003</v>
      </c>
      <c r="U187" s="5">
        <v>1.18E-2</v>
      </c>
      <c r="V187" s="5">
        <v>0.15670000000000001</v>
      </c>
      <c r="W187" s="5">
        <v>0.24060000000000001</v>
      </c>
      <c r="X187" s="5">
        <v>0.19980000000000001</v>
      </c>
      <c r="Y187" s="5">
        <v>0.1749</v>
      </c>
      <c r="Z187" s="5">
        <v>2.81E-2</v>
      </c>
      <c r="AA187" s="5">
        <v>0</v>
      </c>
      <c r="AB187" s="5">
        <v>7.6E-3</v>
      </c>
      <c r="AC187" s="5">
        <v>0</v>
      </c>
      <c r="AD187" s="5">
        <v>2.8E-3</v>
      </c>
      <c r="AE187" s="5">
        <v>0</v>
      </c>
      <c r="AF187" s="5">
        <v>8.8000000000000005E-3</v>
      </c>
      <c r="AG187" s="1">
        <v>1.68</v>
      </c>
      <c r="AH187" s="1"/>
      <c r="AI187" s="5">
        <v>0.50460000000000005</v>
      </c>
      <c r="AJ187" s="5">
        <v>7.0000000000000001E-3</v>
      </c>
      <c r="AK187" s="5">
        <v>9.3399999999999997E-2</v>
      </c>
      <c r="AL187" s="5">
        <v>0.1434</v>
      </c>
      <c r="AM187" s="5">
        <v>0.1191</v>
      </c>
      <c r="AN187" s="5">
        <v>0.1043</v>
      </c>
      <c r="AO187" s="5">
        <v>1.67E-2</v>
      </c>
      <c r="AP187" s="5">
        <v>0</v>
      </c>
      <c r="AQ187" s="5">
        <v>4.4999999999999997E-3</v>
      </c>
      <c r="AR187" s="5">
        <v>0</v>
      </c>
      <c r="AS187" s="5">
        <v>1.6999999999999999E-3</v>
      </c>
      <c r="AT187" s="5">
        <v>0</v>
      </c>
      <c r="AU187" s="5">
        <v>5.3E-3</v>
      </c>
      <c r="AV187" s="1">
        <v>1</v>
      </c>
    </row>
    <row r="188" spans="1:48">
      <c r="A188" s="1">
        <v>51.31</v>
      </c>
      <c r="B188" s="1">
        <v>1</v>
      </c>
      <c r="C188" s="1">
        <v>8.3000000000000007</v>
      </c>
      <c r="D188" s="1">
        <v>17.579999999999998</v>
      </c>
      <c r="E188" s="1">
        <v>7.68</v>
      </c>
      <c r="F188" s="1">
        <v>10.08</v>
      </c>
      <c r="G188" s="1">
        <v>1.05</v>
      </c>
      <c r="H188" s="1"/>
      <c r="I188" s="1">
        <v>0.55000000000000004</v>
      </c>
      <c r="J188" s="1"/>
      <c r="K188" s="1">
        <v>0.34</v>
      </c>
      <c r="L188" s="1"/>
      <c r="M188" s="1">
        <v>0.72</v>
      </c>
      <c r="N188" s="3">
        <v>98.6</v>
      </c>
      <c r="O188" s="17">
        <v>1230</v>
      </c>
      <c r="P188" s="2">
        <v>1E-4</v>
      </c>
      <c r="Q188" s="2" t="s">
        <v>5</v>
      </c>
      <c r="S188" s="2" t="s">
        <v>138</v>
      </c>
      <c r="T188" s="5">
        <v>0.85399999999999998</v>
      </c>
      <c r="U188" s="5">
        <v>1.2500000000000001E-2</v>
      </c>
      <c r="V188" s="5">
        <v>0.1628</v>
      </c>
      <c r="W188" s="5">
        <v>0.2447</v>
      </c>
      <c r="X188" s="5">
        <v>0.19059999999999999</v>
      </c>
      <c r="Y188" s="5">
        <v>0.1797</v>
      </c>
      <c r="Z188" s="5">
        <v>3.39E-2</v>
      </c>
      <c r="AA188" s="5">
        <v>0</v>
      </c>
      <c r="AB188" s="5">
        <v>7.7999999999999996E-3</v>
      </c>
      <c r="AC188" s="5">
        <v>0</v>
      </c>
      <c r="AD188" s="5">
        <v>4.5999999999999999E-3</v>
      </c>
      <c r="AE188" s="5">
        <v>0</v>
      </c>
      <c r="AF188" s="5">
        <v>9.5999999999999992E-3</v>
      </c>
      <c r="AG188" s="1">
        <v>1.7</v>
      </c>
      <c r="AH188" s="1"/>
      <c r="AI188" s="5">
        <v>0.50229999999999997</v>
      </c>
      <c r="AJ188" s="5">
        <v>7.4000000000000003E-3</v>
      </c>
      <c r="AK188" s="5">
        <v>9.5799999999999996E-2</v>
      </c>
      <c r="AL188" s="5">
        <v>0.1439</v>
      </c>
      <c r="AM188" s="5">
        <v>0.11210000000000001</v>
      </c>
      <c r="AN188" s="5">
        <v>0.1057</v>
      </c>
      <c r="AO188" s="5">
        <v>1.9900000000000001E-2</v>
      </c>
      <c r="AP188" s="5">
        <v>0</v>
      </c>
      <c r="AQ188" s="5">
        <v>4.5999999999999999E-3</v>
      </c>
      <c r="AR188" s="5">
        <v>0</v>
      </c>
      <c r="AS188" s="5">
        <v>2.7000000000000001E-3</v>
      </c>
      <c r="AT188" s="5">
        <v>0</v>
      </c>
      <c r="AU188" s="5">
        <v>5.7000000000000002E-3</v>
      </c>
      <c r="AV188" s="1">
        <v>1</v>
      </c>
    </row>
    <row r="189" spans="1:48">
      <c r="A189" s="1">
        <v>50.95</v>
      </c>
      <c r="B189" s="1">
        <v>0.98</v>
      </c>
      <c r="C189" s="1">
        <v>8.19</v>
      </c>
      <c r="D189" s="1">
        <v>17.72</v>
      </c>
      <c r="E189" s="1">
        <v>7.98</v>
      </c>
      <c r="F189" s="1">
        <v>10.029999999999999</v>
      </c>
      <c r="G189" s="1">
        <v>0.66</v>
      </c>
      <c r="H189" s="1"/>
      <c r="I189" s="1">
        <v>0.55000000000000004</v>
      </c>
      <c r="J189" s="1"/>
      <c r="K189" s="1">
        <v>0.37</v>
      </c>
      <c r="L189" s="1"/>
      <c r="M189" s="1">
        <v>0.74</v>
      </c>
      <c r="N189" s="3">
        <v>98.2</v>
      </c>
      <c r="O189" s="17">
        <v>1230</v>
      </c>
      <c r="P189" s="2">
        <v>1E-4</v>
      </c>
      <c r="Q189" s="2" t="s">
        <v>5</v>
      </c>
      <c r="S189" s="2" t="s">
        <v>137</v>
      </c>
      <c r="T189" s="5">
        <v>0.84799999999999998</v>
      </c>
      <c r="U189" s="5">
        <v>1.23E-2</v>
      </c>
      <c r="V189" s="5">
        <v>0.16070000000000001</v>
      </c>
      <c r="W189" s="5">
        <v>0.24660000000000001</v>
      </c>
      <c r="X189" s="5">
        <v>0.19800000000000001</v>
      </c>
      <c r="Y189" s="5">
        <v>0.1789</v>
      </c>
      <c r="Z189" s="5">
        <v>2.1299999999999999E-2</v>
      </c>
      <c r="AA189" s="5">
        <v>0</v>
      </c>
      <c r="AB189" s="5">
        <v>7.7999999999999996E-3</v>
      </c>
      <c r="AC189" s="5">
        <v>0</v>
      </c>
      <c r="AD189" s="5">
        <v>5.0000000000000001E-3</v>
      </c>
      <c r="AE189" s="5">
        <v>0</v>
      </c>
      <c r="AF189" s="5">
        <v>9.9000000000000008E-3</v>
      </c>
      <c r="AG189" s="1">
        <v>1.69</v>
      </c>
      <c r="AH189" s="1"/>
      <c r="AI189" s="5">
        <v>0.50229999999999997</v>
      </c>
      <c r="AJ189" s="5">
        <v>7.3000000000000001E-3</v>
      </c>
      <c r="AK189" s="5">
        <v>9.5200000000000007E-2</v>
      </c>
      <c r="AL189" s="5">
        <v>0.14610000000000001</v>
      </c>
      <c r="AM189" s="5">
        <v>0.1173</v>
      </c>
      <c r="AN189" s="5">
        <v>0.10589999999999999</v>
      </c>
      <c r="AO189" s="5">
        <v>1.26E-2</v>
      </c>
      <c r="AP189" s="5">
        <v>0</v>
      </c>
      <c r="AQ189" s="5">
        <v>4.5999999999999999E-3</v>
      </c>
      <c r="AR189" s="5">
        <v>0</v>
      </c>
      <c r="AS189" s="5">
        <v>2.8999999999999998E-3</v>
      </c>
      <c r="AT189" s="5">
        <v>0</v>
      </c>
      <c r="AU189" s="5">
        <v>5.7999999999999996E-3</v>
      </c>
      <c r="AV189" s="1">
        <v>1</v>
      </c>
    </row>
    <row r="190" spans="1:48">
      <c r="A190" s="1">
        <v>50.78</v>
      </c>
      <c r="B190" s="1">
        <v>0.93</v>
      </c>
      <c r="C190" s="1">
        <v>7.95</v>
      </c>
      <c r="D190" s="1">
        <v>17.73</v>
      </c>
      <c r="E190" s="1">
        <v>8.3699999999999992</v>
      </c>
      <c r="F190" s="1">
        <v>9.67</v>
      </c>
      <c r="G190" s="1">
        <v>1.06</v>
      </c>
      <c r="H190" s="1"/>
      <c r="I190" s="1">
        <v>0.56000000000000005</v>
      </c>
      <c r="J190" s="1"/>
      <c r="K190" s="1">
        <v>0.24</v>
      </c>
      <c r="L190" s="1"/>
      <c r="M190" s="1">
        <v>0.7</v>
      </c>
      <c r="N190" s="3">
        <v>98</v>
      </c>
      <c r="O190" s="17">
        <v>1232</v>
      </c>
      <c r="P190" s="2">
        <v>1E-4</v>
      </c>
      <c r="Q190" s="2" t="s">
        <v>5</v>
      </c>
      <c r="S190" s="2" t="s">
        <v>137</v>
      </c>
      <c r="T190" s="5">
        <v>0.84519999999999995</v>
      </c>
      <c r="U190" s="5">
        <v>1.1599999999999999E-2</v>
      </c>
      <c r="V190" s="5">
        <v>0.15590000000000001</v>
      </c>
      <c r="W190" s="5">
        <v>0.24679999999999999</v>
      </c>
      <c r="X190" s="5">
        <v>0.2077</v>
      </c>
      <c r="Y190" s="5">
        <v>0.1724</v>
      </c>
      <c r="Z190" s="5">
        <v>3.4200000000000001E-2</v>
      </c>
      <c r="AA190" s="5">
        <v>0</v>
      </c>
      <c r="AB190" s="5">
        <v>7.9000000000000008E-3</v>
      </c>
      <c r="AC190" s="5">
        <v>0</v>
      </c>
      <c r="AD190" s="5">
        <v>3.2000000000000002E-3</v>
      </c>
      <c r="AE190" s="5">
        <v>0</v>
      </c>
      <c r="AF190" s="5">
        <v>9.2999999999999992E-3</v>
      </c>
      <c r="AG190" s="1">
        <v>1.69</v>
      </c>
      <c r="AH190" s="1"/>
      <c r="AI190" s="5">
        <v>0.49880000000000002</v>
      </c>
      <c r="AJ190" s="5">
        <v>6.8999999999999999E-3</v>
      </c>
      <c r="AK190" s="5">
        <v>9.1999999999999998E-2</v>
      </c>
      <c r="AL190" s="5">
        <v>0.14560000000000001</v>
      </c>
      <c r="AM190" s="5">
        <v>0.1226</v>
      </c>
      <c r="AN190" s="5">
        <v>0.1018</v>
      </c>
      <c r="AO190" s="5">
        <v>2.0199999999999999E-2</v>
      </c>
      <c r="AP190" s="5">
        <v>0</v>
      </c>
      <c r="AQ190" s="5">
        <v>4.7000000000000002E-3</v>
      </c>
      <c r="AR190" s="5">
        <v>0</v>
      </c>
      <c r="AS190" s="5">
        <v>1.9E-3</v>
      </c>
      <c r="AT190" s="5">
        <v>0</v>
      </c>
      <c r="AU190" s="5">
        <v>5.4999999999999997E-3</v>
      </c>
      <c r="AV190" s="1">
        <v>1</v>
      </c>
    </row>
    <row r="191" spans="1:48">
      <c r="A191" s="1">
        <v>48.6</v>
      </c>
      <c r="B191" s="1"/>
      <c r="C191" s="1">
        <v>12.5</v>
      </c>
      <c r="D191" s="1">
        <v>18.510000000000002</v>
      </c>
      <c r="E191" s="1">
        <v>6.41</v>
      </c>
      <c r="F191" s="1">
        <v>10.73</v>
      </c>
      <c r="G191" s="1"/>
      <c r="H191" s="1"/>
      <c r="I191" s="1"/>
      <c r="J191" s="1"/>
      <c r="K191" s="1">
        <v>0.13</v>
      </c>
      <c r="L191" s="1"/>
      <c r="M191" s="1">
        <v>0.76</v>
      </c>
      <c r="N191" s="3">
        <v>97.6</v>
      </c>
      <c r="O191" s="17">
        <v>1180</v>
      </c>
      <c r="P191" s="2">
        <v>1E-4</v>
      </c>
      <c r="Q191" s="2" t="s">
        <v>5</v>
      </c>
      <c r="S191" s="2" t="s">
        <v>137</v>
      </c>
      <c r="T191" s="5">
        <v>0.80889999999999995</v>
      </c>
      <c r="U191" s="5">
        <v>0</v>
      </c>
      <c r="V191" s="5">
        <v>0.2452</v>
      </c>
      <c r="W191" s="5">
        <v>0.2576</v>
      </c>
      <c r="X191" s="5">
        <v>0.15909999999999999</v>
      </c>
      <c r="Y191" s="5">
        <v>0.1913</v>
      </c>
      <c r="Z191" s="5">
        <v>0</v>
      </c>
      <c r="AA191" s="5">
        <v>0</v>
      </c>
      <c r="AB191" s="5">
        <v>0</v>
      </c>
      <c r="AC191" s="5">
        <v>0</v>
      </c>
      <c r="AD191" s="5">
        <v>1.6999999999999999E-3</v>
      </c>
      <c r="AE191" s="5">
        <v>0</v>
      </c>
      <c r="AF191" s="5">
        <v>1.01E-2</v>
      </c>
      <c r="AG191" s="1">
        <v>1.67</v>
      </c>
      <c r="AH191" s="1"/>
      <c r="AI191" s="5">
        <v>0.48320000000000002</v>
      </c>
      <c r="AJ191" s="5">
        <v>0</v>
      </c>
      <c r="AK191" s="5">
        <v>0.14649999999999999</v>
      </c>
      <c r="AL191" s="5">
        <v>0.15390000000000001</v>
      </c>
      <c r="AM191" s="5">
        <v>9.5000000000000001E-2</v>
      </c>
      <c r="AN191" s="5">
        <v>0.1143</v>
      </c>
      <c r="AO191" s="5">
        <v>0</v>
      </c>
      <c r="AP191" s="5">
        <v>0</v>
      </c>
      <c r="AQ191" s="5">
        <v>0</v>
      </c>
      <c r="AR191" s="5">
        <v>0</v>
      </c>
      <c r="AS191" s="5">
        <v>1E-3</v>
      </c>
      <c r="AT191" s="5">
        <v>0</v>
      </c>
      <c r="AU191" s="5">
        <v>6.1000000000000004E-3</v>
      </c>
      <c r="AV191" s="1">
        <v>1</v>
      </c>
    </row>
    <row r="192" spans="1:48">
      <c r="A192" s="1">
        <v>48.93</v>
      </c>
      <c r="B192" s="1"/>
      <c r="C192" s="1">
        <v>12.26</v>
      </c>
      <c r="D192" s="1">
        <v>18.37</v>
      </c>
      <c r="E192" s="1">
        <v>6.44</v>
      </c>
      <c r="F192" s="1">
        <v>10.63</v>
      </c>
      <c r="G192" s="1"/>
      <c r="H192" s="1"/>
      <c r="I192" s="1"/>
      <c r="J192" s="1"/>
      <c r="K192" s="1">
        <v>0.46</v>
      </c>
      <c r="L192" s="1"/>
      <c r="M192" s="1">
        <v>0.86</v>
      </c>
      <c r="N192" s="3">
        <v>98</v>
      </c>
      <c r="O192" s="17">
        <v>1180</v>
      </c>
      <c r="P192" s="2">
        <v>1E-4</v>
      </c>
      <c r="Q192" s="2" t="s">
        <v>5</v>
      </c>
      <c r="S192" s="2" t="s">
        <v>137</v>
      </c>
      <c r="T192" s="5">
        <v>0.81440000000000001</v>
      </c>
      <c r="U192" s="5">
        <v>0</v>
      </c>
      <c r="V192" s="5">
        <v>0.24049999999999999</v>
      </c>
      <c r="W192" s="5">
        <v>0.25569999999999998</v>
      </c>
      <c r="X192" s="5">
        <v>0.1598</v>
      </c>
      <c r="Y192" s="5">
        <v>0.18959999999999999</v>
      </c>
      <c r="Z192" s="5">
        <v>0</v>
      </c>
      <c r="AA192" s="5">
        <v>0</v>
      </c>
      <c r="AB192" s="5">
        <v>0</v>
      </c>
      <c r="AC192" s="5">
        <v>0</v>
      </c>
      <c r="AD192" s="5">
        <v>6.1999999999999998E-3</v>
      </c>
      <c r="AE192" s="5">
        <v>0</v>
      </c>
      <c r="AF192" s="5">
        <v>1.15E-2</v>
      </c>
      <c r="AG192" s="1">
        <v>1.68</v>
      </c>
      <c r="AH192" s="1"/>
      <c r="AI192" s="5">
        <v>0.48549999999999999</v>
      </c>
      <c r="AJ192" s="5">
        <v>0</v>
      </c>
      <c r="AK192" s="5">
        <v>0.1434</v>
      </c>
      <c r="AL192" s="5">
        <v>0.15240000000000001</v>
      </c>
      <c r="AM192" s="5">
        <v>9.5299999999999996E-2</v>
      </c>
      <c r="AN192" s="5">
        <v>0.113</v>
      </c>
      <c r="AO192" s="5">
        <v>0</v>
      </c>
      <c r="AP192" s="5">
        <v>0</v>
      </c>
      <c r="AQ192" s="5">
        <v>0</v>
      </c>
      <c r="AR192" s="5">
        <v>0</v>
      </c>
      <c r="AS192" s="5">
        <v>3.7000000000000002E-3</v>
      </c>
      <c r="AT192" s="5">
        <v>0</v>
      </c>
      <c r="AU192" s="5">
        <v>6.7999999999999996E-3</v>
      </c>
      <c r="AV192" s="1">
        <v>1</v>
      </c>
    </row>
    <row r="193" spans="1:207">
      <c r="A193" s="1">
        <v>48.68</v>
      </c>
      <c r="B193" s="1"/>
      <c r="C193" s="1">
        <v>12.46</v>
      </c>
      <c r="D193" s="1">
        <v>18.260000000000002</v>
      </c>
      <c r="E193" s="1">
        <v>5.91</v>
      </c>
      <c r="F193" s="1">
        <v>10.8</v>
      </c>
      <c r="G193" s="1"/>
      <c r="H193" s="1"/>
      <c r="I193" s="1"/>
      <c r="J193" s="1"/>
      <c r="K193" s="1">
        <v>0.62</v>
      </c>
      <c r="L193" s="1"/>
      <c r="M193" s="1">
        <v>0.84</v>
      </c>
      <c r="N193" s="3">
        <v>97.6</v>
      </c>
      <c r="O193" s="17">
        <v>1180</v>
      </c>
      <c r="P193" s="2">
        <v>1E-4</v>
      </c>
      <c r="Q193" s="2" t="s">
        <v>5</v>
      </c>
      <c r="S193" s="2" t="s">
        <v>137</v>
      </c>
      <c r="T193" s="5">
        <v>0.81030000000000002</v>
      </c>
      <c r="U193" s="5">
        <v>0</v>
      </c>
      <c r="V193" s="5">
        <v>0.24440000000000001</v>
      </c>
      <c r="W193" s="5">
        <v>0.25409999999999999</v>
      </c>
      <c r="X193" s="5">
        <v>0.1467</v>
      </c>
      <c r="Y193" s="5">
        <v>0.19259999999999999</v>
      </c>
      <c r="Z193" s="5">
        <v>0</v>
      </c>
      <c r="AA193" s="5">
        <v>0</v>
      </c>
      <c r="AB193" s="5">
        <v>0</v>
      </c>
      <c r="AC193" s="5">
        <v>0</v>
      </c>
      <c r="AD193" s="5">
        <v>8.3000000000000001E-3</v>
      </c>
      <c r="AE193" s="5">
        <v>0</v>
      </c>
      <c r="AF193" s="5">
        <v>1.12E-2</v>
      </c>
      <c r="AG193" s="1">
        <v>1.67</v>
      </c>
      <c r="AH193" s="1"/>
      <c r="AI193" s="5">
        <v>0.4859</v>
      </c>
      <c r="AJ193" s="5">
        <v>0</v>
      </c>
      <c r="AK193" s="5">
        <v>0.14660000000000001</v>
      </c>
      <c r="AL193" s="5">
        <v>0.15240000000000001</v>
      </c>
      <c r="AM193" s="5">
        <v>8.7900000000000006E-2</v>
      </c>
      <c r="AN193" s="5">
        <v>0.11550000000000001</v>
      </c>
      <c r="AO193" s="5">
        <v>0</v>
      </c>
      <c r="AP193" s="5">
        <v>0</v>
      </c>
      <c r="AQ193" s="5">
        <v>0</v>
      </c>
      <c r="AR193" s="5">
        <v>0</v>
      </c>
      <c r="AS193" s="5">
        <v>5.0000000000000001E-3</v>
      </c>
      <c r="AT193" s="5">
        <v>0</v>
      </c>
      <c r="AU193" s="5">
        <v>6.7000000000000002E-3</v>
      </c>
      <c r="AV193" s="1">
        <v>1</v>
      </c>
    </row>
    <row r="194" spans="1:207">
      <c r="A194" s="1">
        <v>48.69</v>
      </c>
      <c r="B194" s="1"/>
      <c r="C194" s="1">
        <v>12.61</v>
      </c>
      <c r="D194" s="1">
        <v>17.989999999999998</v>
      </c>
      <c r="E194" s="1">
        <v>5.67</v>
      </c>
      <c r="F194" s="1">
        <v>11.06</v>
      </c>
      <c r="G194" s="1"/>
      <c r="H194" s="1"/>
      <c r="I194" s="1"/>
      <c r="J194" s="1"/>
      <c r="K194" s="1">
        <v>0.5</v>
      </c>
      <c r="L194" s="1"/>
      <c r="M194" s="1">
        <v>0.82</v>
      </c>
      <c r="N194" s="3">
        <v>97.3</v>
      </c>
      <c r="O194" s="17">
        <v>1167</v>
      </c>
      <c r="P194" s="2">
        <v>1E-4</v>
      </c>
      <c r="Q194" s="2" t="s">
        <v>5</v>
      </c>
      <c r="S194" s="2" t="s">
        <v>137</v>
      </c>
      <c r="T194" s="5">
        <v>0.81040000000000001</v>
      </c>
      <c r="U194" s="5">
        <v>0</v>
      </c>
      <c r="V194" s="5">
        <v>0.24740000000000001</v>
      </c>
      <c r="W194" s="5">
        <v>0.25040000000000001</v>
      </c>
      <c r="X194" s="5">
        <v>0.14069999999999999</v>
      </c>
      <c r="Y194" s="5">
        <v>0.19719999999999999</v>
      </c>
      <c r="Z194" s="5">
        <v>0</v>
      </c>
      <c r="AA194" s="5">
        <v>0</v>
      </c>
      <c r="AB194" s="5">
        <v>0</v>
      </c>
      <c r="AC194" s="5">
        <v>0</v>
      </c>
      <c r="AD194" s="5">
        <v>6.7000000000000002E-3</v>
      </c>
      <c r="AE194" s="5">
        <v>0</v>
      </c>
      <c r="AF194" s="5">
        <v>1.09E-2</v>
      </c>
      <c r="AG194" s="1">
        <v>1.66</v>
      </c>
      <c r="AH194" s="1"/>
      <c r="AI194" s="5">
        <v>0.48709999999999998</v>
      </c>
      <c r="AJ194" s="5">
        <v>0</v>
      </c>
      <c r="AK194" s="5">
        <v>0.1487</v>
      </c>
      <c r="AL194" s="5">
        <v>0.15049999999999999</v>
      </c>
      <c r="AM194" s="5">
        <v>8.4599999999999995E-2</v>
      </c>
      <c r="AN194" s="5">
        <v>0.11849999999999999</v>
      </c>
      <c r="AO194" s="5">
        <v>0</v>
      </c>
      <c r="AP194" s="5">
        <v>0</v>
      </c>
      <c r="AQ194" s="5">
        <v>0</v>
      </c>
      <c r="AR194" s="5">
        <v>0</v>
      </c>
      <c r="AS194" s="5">
        <v>4.0000000000000001E-3</v>
      </c>
      <c r="AT194" s="5">
        <v>0</v>
      </c>
      <c r="AU194" s="5">
        <v>6.6E-3</v>
      </c>
      <c r="AV194" s="1">
        <v>1</v>
      </c>
    </row>
    <row r="195" spans="1:207">
      <c r="A195" s="1">
        <v>48.61</v>
      </c>
      <c r="B195" s="1"/>
      <c r="C195" s="1">
        <v>12.76</v>
      </c>
      <c r="D195" s="1">
        <v>18.39</v>
      </c>
      <c r="E195" s="1">
        <v>6.01</v>
      </c>
      <c r="F195" s="1">
        <v>10.98</v>
      </c>
      <c r="G195" s="1"/>
      <c r="H195" s="1"/>
      <c r="I195" s="1"/>
      <c r="J195" s="1"/>
      <c r="K195" s="1">
        <v>0.19</v>
      </c>
      <c r="L195" s="1"/>
      <c r="M195" s="1">
        <v>0.75</v>
      </c>
      <c r="N195" s="3">
        <v>97.7</v>
      </c>
      <c r="O195" s="17">
        <v>1165</v>
      </c>
      <c r="P195" s="2">
        <v>1E-4</v>
      </c>
      <c r="Q195" s="2" t="s">
        <v>5</v>
      </c>
      <c r="S195" s="2" t="s">
        <v>137</v>
      </c>
      <c r="T195" s="5">
        <v>0.80910000000000004</v>
      </c>
      <c r="U195" s="5">
        <v>0</v>
      </c>
      <c r="V195" s="5">
        <v>0.25030000000000002</v>
      </c>
      <c r="W195" s="5">
        <v>0.25590000000000002</v>
      </c>
      <c r="X195" s="5">
        <v>0.14910000000000001</v>
      </c>
      <c r="Y195" s="5">
        <v>0.1958</v>
      </c>
      <c r="Z195" s="5">
        <v>0</v>
      </c>
      <c r="AA195" s="5">
        <v>0</v>
      </c>
      <c r="AB195" s="5">
        <v>0</v>
      </c>
      <c r="AC195" s="5">
        <v>0</v>
      </c>
      <c r="AD195" s="5">
        <v>2.5000000000000001E-3</v>
      </c>
      <c r="AE195" s="5">
        <v>0</v>
      </c>
      <c r="AF195" s="5">
        <v>0.01</v>
      </c>
      <c r="AG195" s="1">
        <v>1.67</v>
      </c>
      <c r="AH195" s="1"/>
      <c r="AI195" s="5">
        <v>0.48370000000000002</v>
      </c>
      <c r="AJ195" s="5">
        <v>0</v>
      </c>
      <c r="AK195" s="5">
        <v>0.14960000000000001</v>
      </c>
      <c r="AL195" s="5">
        <v>0.153</v>
      </c>
      <c r="AM195" s="5">
        <v>8.9200000000000002E-2</v>
      </c>
      <c r="AN195" s="5">
        <v>0.11700000000000001</v>
      </c>
      <c r="AO195" s="5">
        <v>0</v>
      </c>
      <c r="AP195" s="5">
        <v>0</v>
      </c>
      <c r="AQ195" s="5">
        <v>0</v>
      </c>
      <c r="AR195" s="5">
        <v>0</v>
      </c>
      <c r="AS195" s="5">
        <v>1.5E-3</v>
      </c>
      <c r="AT195" s="5">
        <v>0</v>
      </c>
      <c r="AU195" s="5">
        <v>6.0000000000000001E-3</v>
      </c>
      <c r="AV195" s="1">
        <v>1</v>
      </c>
    </row>
    <row r="196" spans="1:207">
      <c r="A196" s="1">
        <v>48.39</v>
      </c>
      <c r="B196" s="1"/>
      <c r="C196" s="1">
        <v>13.58</v>
      </c>
      <c r="D196" s="1">
        <v>17.809999999999999</v>
      </c>
      <c r="E196" s="1">
        <v>5.2</v>
      </c>
      <c r="F196" s="1">
        <v>11.24</v>
      </c>
      <c r="G196" s="1"/>
      <c r="H196" s="1"/>
      <c r="I196" s="1"/>
      <c r="J196" s="1"/>
      <c r="K196" s="1">
        <v>0.52</v>
      </c>
      <c r="L196" s="1"/>
      <c r="M196" s="1">
        <v>0.85</v>
      </c>
      <c r="N196" s="3">
        <v>97.6</v>
      </c>
      <c r="O196" s="17">
        <v>1160</v>
      </c>
      <c r="P196" s="2">
        <v>1E-4</v>
      </c>
      <c r="Q196" s="2" t="s">
        <v>5</v>
      </c>
      <c r="S196" s="2" t="s">
        <v>137</v>
      </c>
      <c r="T196" s="5">
        <v>0.8054</v>
      </c>
      <c r="U196" s="5">
        <v>0</v>
      </c>
      <c r="V196" s="5">
        <v>0.26640000000000003</v>
      </c>
      <c r="W196" s="5">
        <v>0.24790000000000001</v>
      </c>
      <c r="X196" s="5">
        <v>0.129</v>
      </c>
      <c r="Y196" s="5">
        <v>0.20039999999999999</v>
      </c>
      <c r="Z196" s="5">
        <v>0</v>
      </c>
      <c r="AA196" s="5">
        <v>0</v>
      </c>
      <c r="AB196" s="5">
        <v>0</v>
      </c>
      <c r="AC196" s="5">
        <v>0</v>
      </c>
      <c r="AD196" s="5">
        <v>7.0000000000000001E-3</v>
      </c>
      <c r="AE196" s="5">
        <v>0</v>
      </c>
      <c r="AF196" s="5">
        <v>1.1299999999999999E-2</v>
      </c>
      <c r="AG196" s="1">
        <v>1.67</v>
      </c>
      <c r="AH196" s="1"/>
      <c r="AI196" s="5">
        <v>0.48299999999999998</v>
      </c>
      <c r="AJ196" s="5">
        <v>0</v>
      </c>
      <c r="AK196" s="5">
        <v>0.1598</v>
      </c>
      <c r="AL196" s="5">
        <v>0.1487</v>
      </c>
      <c r="AM196" s="5">
        <v>7.7399999999999997E-2</v>
      </c>
      <c r="AN196" s="5">
        <v>0.1202</v>
      </c>
      <c r="AO196" s="5">
        <v>0</v>
      </c>
      <c r="AP196" s="5">
        <v>0</v>
      </c>
      <c r="AQ196" s="5">
        <v>0</v>
      </c>
      <c r="AR196" s="5">
        <v>0</v>
      </c>
      <c r="AS196" s="5">
        <v>4.1999999999999997E-3</v>
      </c>
      <c r="AT196" s="5">
        <v>0</v>
      </c>
      <c r="AU196" s="5">
        <v>6.7999999999999996E-3</v>
      </c>
      <c r="AV196" s="1">
        <v>1</v>
      </c>
    </row>
    <row r="197" spans="1:207">
      <c r="A197" s="1">
        <v>48.71</v>
      </c>
      <c r="B197" s="1"/>
      <c r="C197" s="1">
        <v>13.45</v>
      </c>
      <c r="D197" s="1">
        <v>17.73</v>
      </c>
      <c r="E197" s="1">
        <v>5.23</v>
      </c>
      <c r="F197" s="1">
        <v>11.28</v>
      </c>
      <c r="G197" s="1"/>
      <c r="H197" s="1"/>
      <c r="I197" s="1"/>
      <c r="J197" s="1"/>
      <c r="K197" s="1">
        <v>0.43</v>
      </c>
      <c r="L197" s="1"/>
      <c r="M197" s="1">
        <v>0.8</v>
      </c>
      <c r="N197" s="3">
        <f t="shared" ref="N197" si="131">SUM(A197:M197)</f>
        <v>97.63000000000001</v>
      </c>
      <c r="O197" s="9">
        <v>1150</v>
      </c>
      <c r="P197" s="2">
        <v>1E-4</v>
      </c>
      <c r="Q197" s="2" t="s">
        <v>5</v>
      </c>
      <c r="S197" s="2" t="s">
        <v>137</v>
      </c>
      <c r="T197" s="5">
        <f>A197/60.08</f>
        <v>0.81075233022636484</v>
      </c>
      <c r="U197" s="5">
        <f>B197/79.9</f>
        <v>0</v>
      </c>
      <c r="V197" s="5">
        <f>C197/50.98</f>
        <v>0.26382895253040406</v>
      </c>
      <c r="W197" s="5">
        <f>D197/71.85</f>
        <v>0.2467640918580376</v>
      </c>
      <c r="X197" s="5">
        <f>E197/40.3</f>
        <v>0.12977667493796527</v>
      </c>
      <c r="Y197" s="5">
        <f>F197/56.08</f>
        <v>0.20114122681883023</v>
      </c>
      <c r="Z197" s="5">
        <f>G197/30.99</f>
        <v>0</v>
      </c>
      <c r="AA197" s="5">
        <f>H197/47.1</f>
        <v>0</v>
      </c>
      <c r="AB197" s="5">
        <f>I197/70.94</f>
        <v>0</v>
      </c>
      <c r="AC197" s="5">
        <f>J197/70.9725</f>
        <v>0</v>
      </c>
      <c r="AD197" s="5">
        <f>K197/74.71</f>
        <v>5.7555882746620265E-3</v>
      </c>
      <c r="AE197" s="5">
        <f>L197/75.995</f>
        <v>0</v>
      </c>
      <c r="AF197" s="5">
        <f>M197/74.93</f>
        <v>1.0676631522754571E-2</v>
      </c>
      <c r="AG197" s="1">
        <f t="shared" ref="AG197" si="132">SUM(T197:AF197)</f>
        <v>1.6686954961690186</v>
      </c>
      <c r="AI197" s="5">
        <f>T197/AG197</f>
        <v>0.48585996192096481</v>
      </c>
      <c r="AJ197" s="5">
        <f>U197/AG197</f>
        <v>0</v>
      </c>
      <c r="AK197" s="5">
        <f>V197/AG197</f>
        <v>0.1581049107737757</v>
      </c>
      <c r="AL197" s="5">
        <f>W197/AG197</f>
        <v>0.1478784430260387</v>
      </c>
      <c r="AM197" s="5">
        <f>X197/AG197</f>
        <v>7.7771334096547753E-2</v>
      </c>
      <c r="AN197" s="5">
        <f>Y197/AG197</f>
        <v>0.1205380054543259</v>
      </c>
      <c r="AO197" s="5">
        <f>Z197/AG197</f>
        <v>0</v>
      </c>
      <c r="AP197" s="5">
        <f>AA197/AG197</f>
        <v>0</v>
      </c>
      <c r="AQ197" s="5">
        <f>AB197/AG197</f>
        <v>0</v>
      </c>
      <c r="AR197" s="5">
        <f>AC197/AG197</f>
        <v>0</v>
      </c>
      <c r="AS197" s="5">
        <f>AD197/AG197</f>
        <v>3.4491543171751063E-3</v>
      </c>
      <c r="AT197" s="5">
        <f>AE197/AG197</f>
        <v>0</v>
      </c>
      <c r="AU197" s="5">
        <f>AF197/AG197</f>
        <v>6.398190411172032E-3</v>
      </c>
      <c r="AV197" s="1">
        <f t="shared" ref="AV197" si="133">SUM(AI197:AU197)</f>
        <v>1</v>
      </c>
      <c r="CX197" s="5">
        <f>AI197</f>
        <v>0.48585996192096481</v>
      </c>
      <c r="CY197" s="5">
        <f>AL197+AM197+AQ197+AN197+AS197+AU197</f>
        <v>0.35603512730525949</v>
      </c>
      <c r="CZ197" s="5">
        <f>AI197+AO197+AP197+AJ197</f>
        <v>0.48585996192096481</v>
      </c>
      <c r="DA197" s="5">
        <f>7/2*LN(1-AK197)+7*LN(1-AJ197)</f>
        <v>-0.6023495436741112</v>
      </c>
      <c r="DD197" s="2">
        <f t="shared" ref="DD197" si="134">20.1*E197+1014</f>
        <v>1119.123</v>
      </c>
      <c r="DE197" s="2">
        <f t="shared" ref="DE197" si="135">DD197-O197</f>
        <v>-30.876999999999953</v>
      </c>
      <c r="DF197" s="2">
        <f t="shared" ref="DF197" si="136">POWER(DE197,2)</f>
        <v>953.38912899999707</v>
      </c>
      <c r="DH197" s="2">
        <f t="shared" ref="DH197" si="137">O197*DD197</f>
        <v>1286991.45</v>
      </c>
      <c r="DI197" s="2">
        <f t="shared" ref="DI197" si="138">O197*O197</f>
        <v>1322500</v>
      </c>
      <c r="DJ197" s="2">
        <f t="shared" ref="DJ197" si="139">DD197*DD197</f>
        <v>1252436.2891290002</v>
      </c>
      <c r="DO197" s="2">
        <f t="shared" ref="DO197" si="140">23*E197+1012</f>
        <v>1132.29</v>
      </c>
      <c r="DP197" s="2">
        <f t="shared" ref="DP197" si="141">DO197-O197</f>
        <v>-17.710000000000036</v>
      </c>
      <c r="DQ197" s="2">
        <f t="shared" ref="DQ197" si="142">POWER(DP197,2)</f>
        <v>313.64410000000129</v>
      </c>
      <c r="DS197" s="2">
        <f t="shared" ref="DS197" si="143">O197*DO197</f>
        <v>1302133.5</v>
      </c>
      <c r="DT197" s="2">
        <f t="shared" ref="DT197" si="144">O197*O197</f>
        <v>1322500</v>
      </c>
      <c r="DU197" s="2">
        <f t="shared" ref="DU197" si="145">DO197*DO197</f>
        <v>1282080.6440999999</v>
      </c>
      <c r="DZ197" s="2">
        <f t="shared" ref="DZ197" si="146">26.3*E197+994.4</f>
        <v>1131.9490000000001</v>
      </c>
      <c r="EA197" s="2">
        <f t="shared" ref="EA197" si="147">DZ197-O197</f>
        <v>-18.050999999999931</v>
      </c>
      <c r="EB197" s="2">
        <f t="shared" ref="EB197" si="148">POWER(EA197,2)</f>
        <v>325.83860099999748</v>
      </c>
      <c r="ED197" s="2">
        <f t="shared" ref="ED197" si="149">O197*DZ197</f>
        <v>1301741.3500000001</v>
      </c>
      <c r="EE197" s="2">
        <f t="shared" ref="EE197" si="150">O197*O197</f>
        <v>1322500</v>
      </c>
      <c r="EF197" s="2">
        <f t="shared" ref="EF197" si="151">DZ197*DZ197</f>
        <v>1281308.5386010001</v>
      </c>
      <c r="EK197" s="2">
        <f t="shared" ref="EK197" si="152">(E197/40.3)/((E197/40.3)+(D197/71.85))</f>
        <v>0.34465504503599714</v>
      </c>
      <c r="EL197" s="2">
        <f t="shared" ref="EL197" si="153">754+190.6*EK197+25.52*E197+9.585*D197+14.87*(G197+H197)</f>
        <v>1123.102901583861</v>
      </c>
      <c r="EM197" s="2">
        <f t="shared" ref="EM197" si="154">EL197-O197</f>
        <v>-26.897098416138988</v>
      </c>
      <c r="EN197" s="2">
        <f t="shared" ref="EN197" si="155">POWER(EM197,2)</f>
        <v>723.4539032074664</v>
      </c>
      <c r="EP197" s="2">
        <f t="shared" ref="EP197" si="156">O197*EL197</f>
        <v>1291568.3368214401</v>
      </c>
      <c r="EQ197" s="2">
        <f t="shared" ref="EQ197" si="157">O197*O197</f>
        <v>1322500</v>
      </c>
      <c r="ER197" s="2">
        <f t="shared" ref="ER197" si="158">EL197*EL197</f>
        <v>1261360.1275460878</v>
      </c>
      <c r="EV197" s="2">
        <f t="shared" ref="EV197" si="159">815.3+265.5*EK197+15.37*E197+8.61*D197+6.646*(G197+H197)+39.16*P197</f>
        <v>1139.850230457057</v>
      </c>
      <c r="EW197" s="2">
        <f t="shared" ref="EW197" si="160">EV197-O197</f>
        <v>-10.149769542942977</v>
      </c>
      <c r="EX197" s="2">
        <f t="shared" ref="EX197" si="161">POWER(EW197,2)</f>
        <v>103.01782177485289</v>
      </c>
      <c r="EZ197" s="2">
        <f t="shared" ref="EZ197" si="162">O197*EV197</f>
        <v>1310827.7650256157</v>
      </c>
      <c r="FA197" s="2">
        <f t="shared" ref="FA197" si="163">O197*O197</f>
        <v>1322500</v>
      </c>
      <c r="FB197" s="2">
        <f t="shared" ref="FB197" si="164">EV197*EV197</f>
        <v>1299258.547873006</v>
      </c>
      <c r="FF197" s="2">
        <f>-583+3141*AI197+15779*AK197+1338.6*AM197-31440*(AI197*AK197)+77.67*P197</f>
        <v>1126.8143663364572</v>
      </c>
      <c r="FG197" s="2">
        <f t="shared" ref="FG197" si="165">FF197-O197</f>
        <v>-23.185633663542831</v>
      </c>
      <c r="FH197" s="2">
        <f t="shared" ref="FH197" si="166">POWER(FG197,2)</f>
        <v>537.57360838001057</v>
      </c>
      <c r="FJ197" s="2">
        <f t="shared" ref="FJ197" si="167">O197*FF197</f>
        <v>1295836.5212869258</v>
      </c>
      <c r="FK197" s="2">
        <f t="shared" ref="FK197" si="168">O197*O197</f>
        <v>1322500</v>
      </c>
      <c r="FL197" s="2">
        <f t="shared" ref="FL197" si="169">FF197*FF197</f>
        <v>1269710.6161822316</v>
      </c>
      <c r="FT197" s="4">
        <f t="shared" ref="FT197" si="170">BU197-O197</f>
        <v>-1150</v>
      </c>
      <c r="FU197" s="2">
        <f t="shared" ref="FU197" si="171">FT197*FT197</f>
        <v>1322500</v>
      </c>
      <c r="FY197" s="2">
        <v>0.48585996192096481</v>
      </c>
      <c r="FZ197" s="2">
        <v>0</v>
      </c>
      <c r="GA197" s="2">
        <v>0.1581049107737757</v>
      </c>
      <c r="GB197" s="2">
        <v>0.1478784430260387</v>
      </c>
      <c r="GC197" s="2">
        <v>7.7771334096547753E-2</v>
      </c>
      <c r="GD197" s="2">
        <v>0.1205380054543259</v>
      </c>
      <c r="GE197" s="2">
        <v>0</v>
      </c>
      <c r="GF197" s="2">
        <v>0</v>
      </c>
      <c r="GG197" s="2">
        <v>0</v>
      </c>
      <c r="GH197" s="2">
        <v>0</v>
      </c>
      <c r="GI197" s="2">
        <v>3.4491543171751063E-3</v>
      </c>
      <c r="GJ197" s="2">
        <v>0</v>
      </c>
      <c r="GK197" s="2">
        <v>6.398190411172032E-3</v>
      </c>
      <c r="GN197" s="2">
        <v>0.48585996192096481</v>
      </c>
      <c r="GO197" s="2">
        <v>0.1581049107737757</v>
      </c>
      <c r="GP197" s="2">
        <v>0</v>
      </c>
      <c r="GQ197" s="2">
        <v>7.7771334096547753E-2</v>
      </c>
      <c r="GR197" s="2">
        <v>0.1205380054543259</v>
      </c>
      <c r="GS197" s="2">
        <f t="shared" ref="GS197" si="172">GE197+GF197</f>
        <v>0</v>
      </c>
      <c r="GT197" s="2">
        <v>0.34465504503599714</v>
      </c>
      <c r="GW197" s="2">
        <f>1054.12878+1458.00376*AM197-267.10866*AN197+116.2728*(AO197+AP197)</f>
        <v>1135.3229324170052</v>
      </c>
      <c r="GX197" s="2">
        <f t="shared" ref="GX197" si="173">GW197-O197</f>
        <v>-14.677067582994823</v>
      </c>
      <c r="GY197" s="2">
        <f t="shared" ref="GY197" si="174">GX197*GX197</f>
        <v>215.4163128357975</v>
      </c>
    </row>
    <row r="198" spans="1:207">
      <c r="A198" s="1">
        <v>49.63</v>
      </c>
      <c r="B198" s="1">
        <v>1.75</v>
      </c>
      <c r="C198" s="1">
        <v>16.41</v>
      </c>
      <c r="D198" s="1">
        <v>9.4499999999999993</v>
      </c>
      <c r="E198" s="1">
        <v>8.2899999999999991</v>
      </c>
      <c r="F198" s="1">
        <v>10.06</v>
      </c>
      <c r="G198" s="1">
        <v>3.05</v>
      </c>
      <c r="H198" s="1">
        <v>1.3</v>
      </c>
      <c r="I198" s="1">
        <v>0.18</v>
      </c>
      <c r="J198" s="1">
        <v>0.23</v>
      </c>
      <c r="K198" s="1"/>
      <c r="L198" s="1"/>
      <c r="M198" s="1"/>
      <c r="N198" s="3">
        <v>100.4</v>
      </c>
      <c r="O198" s="17">
        <v>1210</v>
      </c>
      <c r="P198" s="2">
        <v>1E-4</v>
      </c>
      <c r="Q198" s="2" t="s">
        <v>13</v>
      </c>
      <c r="R198" s="2" t="s">
        <v>131</v>
      </c>
      <c r="S198" s="2" t="s">
        <v>137</v>
      </c>
      <c r="T198" s="5">
        <v>0.82609999999999995</v>
      </c>
      <c r="U198" s="5">
        <v>2.1899999999999999E-2</v>
      </c>
      <c r="V198" s="5">
        <v>0.32190000000000002</v>
      </c>
      <c r="W198" s="5">
        <v>0.13150000000000001</v>
      </c>
      <c r="X198" s="5">
        <v>0.20569999999999999</v>
      </c>
      <c r="Y198" s="5">
        <v>0.1794</v>
      </c>
      <c r="Z198" s="5">
        <v>9.8400000000000001E-2</v>
      </c>
      <c r="AA198" s="5">
        <v>2.76E-2</v>
      </c>
      <c r="AB198" s="5">
        <v>2.5000000000000001E-3</v>
      </c>
      <c r="AC198" s="5">
        <v>3.2000000000000002E-3</v>
      </c>
      <c r="AD198" s="5">
        <v>0</v>
      </c>
      <c r="AE198" s="5">
        <v>0</v>
      </c>
      <c r="AF198" s="5">
        <v>0</v>
      </c>
      <c r="AG198" s="1">
        <v>1.82</v>
      </c>
      <c r="AH198" s="1"/>
      <c r="AI198" s="5">
        <v>0.45429999999999998</v>
      </c>
      <c r="AJ198" s="5">
        <v>1.2E-2</v>
      </c>
      <c r="AK198" s="5">
        <v>0.17699999999999999</v>
      </c>
      <c r="AL198" s="5">
        <v>7.2300000000000003E-2</v>
      </c>
      <c r="AM198" s="5">
        <v>0.11310000000000001</v>
      </c>
      <c r="AN198" s="5">
        <v>9.8699999999999996E-2</v>
      </c>
      <c r="AO198" s="5">
        <v>5.4100000000000002E-2</v>
      </c>
      <c r="AP198" s="5">
        <v>1.52E-2</v>
      </c>
      <c r="AQ198" s="5">
        <v>1.4E-3</v>
      </c>
      <c r="AR198" s="5">
        <v>1.8E-3</v>
      </c>
      <c r="AS198" s="5">
        <v>0</v>
      </c>
      <c r="AT198" s="5">
        <v>0</v>
      </c>
      <c r="AU198" s="5">
        <v>0</v>
      </c>
      <c r="AV198" s="1">
        <v>1</v>
      </c>
    </row>
    <row r="199" spans="1:207">
      <c r="A199" s="1">
        <v>49.27</v>
      </c>
      <c r="B199" s="1">
        <v>1.75</v>
      </c>
      <c r="C199" s="1">
        <v>16.22</v>
      </c>
      <c r="D199" s="1">
        <v>9.5500000000000007</v>
      </c>
      <c r="E199" s="1">
        <v>8.09</v>
      </c>
      <c r="F199" s="1">
        <v>10.11</v>
      </c>
      <c r="G199" s="1">
        <v>3.06</v>
      </c>
      <c r="H199" s="1">
        <v>1.32</v>
      </c>
      <c r="I199" s="1">
        <v>0.16</v>
      </c>
      <c r="J199" s="1">
        <v>0.21</v>
      </c>
      <c r="K199" s="1"/>
      <c r="L199" s="1"/>
      <c r="M199" s="1"/>
      <c r="N199" s="3">
        <v>99.7</v>
      </c>
      <c r="O199" s="17">
        <v>1190</v>
      </c>
      <c r="P199" s="2">
        <v>1E-4</v>
      </c>
      <c r="Q199" s="2" t="s">
        <v>13</v>
      </c>
      <c r="S199" s="2" t="s">
        <v>137</v>
      </c>
      <c r="T199" s="5">
        <v>0.82010000000000005</v>
      </c>
      <c r="U199" s="5">
        <v>2.1899999999999999E-2</v>
      </c>
      <c r="V199" s="5">
        <v>0.31819999999999998</v>
      </c>
      <c r="W199" s="5">
        <v>0.13289999999999999</v>
      </c>
      <c r="X199" s="5">
        <v>0.20069999999999999</v>
      </c>
      <c r="Y199" s="5">
        <v>0.18029999999999999</v>
      </c>
      <c r="Z199" s="5">
        <v>9.8699999999999996E-2</v>
      </c>
      <c r="AA199" s="5">
        <v>2.8000000000000001E-2</v>
      </c>
      <c r="AB199" s="5">
        <v>2.3E-3</v>
      </c>
      <c r="AC199" s="5">
        <v>3.0000000000000001E-3</v>
      </c>
      <c r="AD199" s="5">
        <v>0</v>
      </c>
      <c r="AE199" s="5">
        <v>0</v>
      </c>
      <c r="AF199" s="5">
        <v>0</v>
      </c>
      <c r="AG199" s="1">
        <v>1.81</v>
      </c>
      <c r="AH199" s="1"/>
      <c r="AI199" s="5">
        <v>0.4541</v>
      </c>
      <c r="AJ199" s="5">
        <v>1.21E-2</v>
      </c>
      <c r="AK199" s="5">
        <v>0.1762</v>
      </c>
      <c r="AL199" s="5">
        <v>7.3599999999999999E-2</v>
      </c>
      <c r="AM199" s="5">
        <v>0.11119999999999999</v>
      </c>
      <c r="AN199" s="5">
        <v>9.98E-2</v>
      </c>
      <c r="AO199" s="5">
        <v>5.4699999999999999E-2</v>
      </c>
      <c r="AP199" s="5">
        <v>1.55E-2</v>
      </c>
      <c r="AQ199" s="5">
        <v>1.1999999999999999E-3</v>
      </c>
      <c r="AR199" s="5">
        <v>1.6000000000000001E-3</v>
      </c>
      <c r="AS199" s="5">
        <v>0</v>
      </c>
      <c r="AT199" s="5">
        <v>0</v>
      </c>
      <c r="AU199" s="5">
        <v>0</v>
      </c>
      <c r="AV199" s="1">
        <v>1</v>
      </c>
    </row>
    <row r="200" spans="1:207">
      <c r="A200" s="1">
        <v>50.13</v>
      </c>
      <c r="B200" s="1">
        <v>2.17</v>
      </c>
      <c r="C200" s="1">
        <v>15.28</v>
      </c>
      <c r="D200" s="1">
        <v>10.55</v>
      </c>
      <c r="E200" s="1">
        <v>6.48</v>
      </c>
      <c r="F200" s="1">
        <v>10.16</v>
      </c>
      <c r="G200" s="1">
        <v>3.17</v>
      </c>
      <c r="H200" s="1">
        <v>1.57</v>
      </c>
      <c r="I200" s="1">
        <v>0.18</v>
      </c>
      <c r="J200" s="1">
        <v>0.33</v>
      </c>
      <c r="K200" s="1"/>
      <c r="L200" s="1"/>
      <c r="M200" s="1"/>
      <c r="N200" s="3">
        <v>100</v>
      </c>
      <c r="O200" s="17">
        <v>1160</v>
      </c>
      <c r="P200" s="2">
        <v>1E-4</v>
      </c>
      <c r="Q200" s="2" t="s">
        <v>26</v>
      </c>
      <c r="S200" s="2" t="s">
        <v>137</v>
      </c>
      <c r="T200" s="5">
        <v>0.83440000000000003</v>
      </c>
      <c r="U200" s="5">
        <v>2.7199999999999998E-2</v>
      </c>
      <c r="V200" s="5">
        <v>0.29970000000000002</v>
      </c>
      <c r="W200" s="5">
        <v>0.14680000000000001</v>
      </c>
      <c r="X200" s="5">
        <v>0.1608</v>
      </c>
      <c r="Y200" s="5">
        <v>0.1812</v>
      </c>
      <c r="Z200" s="5">
        <v>0.1023</v>
      </c>
      <c r="AA200" s="5">
        <v>3.3300000000000003E-2</v>
      </c>
      <c r="AB200" s="5">
        <v>2.5000000000000001E-3</v>
      </c>
      <c r="AC200" s="5">
        <v>4.5999999999999999E-3</v>
      </c>
      <c r="AD200" s="5">
        <v>0</v>
      </c>
      <c r="AE200" s="5">
        <v>0</v>
      </c>
      <c r="AF200" s="5">
        <v>0</v>
      </c>
      <c r="AG200" s="1">
        <v>1.79</v>
      </c>
      <c r="AH200" s="1"/>
      <c r="AI200" s="5">
        <v>0.46539999999999998</v>
      </c>
      <c r="AJ200" s="5">
        <v>1.5100000000000001E-2</v>
      </c>
      <c r="AK200" s="5">
        <v>0.16719999999999999</v>
      </c>
      <c r="AL200" s="5">
        <v>8.1900000000000001E-2</v>
      </c>
      <c r="AM200" s="5">
        <v>8.9700000000000002E-2</v>
      </c>
      <c r="AN200" s="5">
        <v>0.10100000000000001</v>
      </c>
      <c r="AO200" s="5">
        <v>5.7099999999999998E-2</v>
      </c>
      <c r="AP200" s="5">
        <v>1.8599999999999998E-2</v>
      </c>
      <c r="AQ200" s="5">
        <v>1.4E-3</v>
      </c>
      <c r="AR200" s="5">
        <v>2.5999999999999999E-3</v>
      </c>
      <c r="AS200" s="5">
        <v>0</v>
      </c>
      <c r="AT200" s="5">
        <v>0</v>
      </c>
      <c r="AU200" s="5">
        <v>0</v>
      </c>
      <c r="AV200" s="1">
        <v>1</v>
      </c>
    </row>
    <row r="201" spans="1:207">
      <c r="A201" s="1">
        <v>50.38</v>
      </c>
      <c r="B201" s="1">
        <v>2.37</v>
      </c>
      <c r="C201" s="1">
        <v>14.61</v>
      </c>
      <c r="D201" s="1">
        <v>10.9</v>
      </c>
      <c r="E201" s="1">
        <v>6.08</v>
      </c>
      <c r="F201" s="1">
        <v>10.15</v>
      </c>
      <c r="G201" s="1">
        <v>3.15</v>
      </c>
      <c r="H201" s="1">
        <v>1.7</v>
      </c>
      <c r="I201" s="1">
        <v>0.2</v>
      </c>
      <c r="J201" s="1">
        <v>0.36</v>
      </c>
      <c r="K201" s="1"/>
      <c r="L201" s="1"/>
      <c r="M201" s="1"/>
      <c r="N201" s="3">
        <v>99.9</v>
      </c>
      <c r="O201" s="17">
        <v>1150</v>
      </c>
      <c r="P201" s="2">
        <v>1E-4</v>
      </c>
      <c r="Q201" s="2" t="s">
        <v>26</v>
      </c>
      <c r="S201" s="2" t="s">
        <v>137</v>
      </c>
      <c r="T201" s="5">
        <v>0.83850000000000002</v>
      </c>
      <c r="U201" s="5">
        <v>2.9700000000000001E-2</v>
      </c>
      <c r="V201" s="5">
        <v>0.28660000000000002</v>
      </c>
      <c r="W201" s="5">
        <v>0.1517</v>
      </c>
      <c r="X201" s="5">
        <v>0.15090000000000001</v>
      </c>
      <c r="Y201" s="5">
        <v>0.18099999999999999</v>
      </c>
      <c r="Z201" s="5">
        <v>0.1016</v>
      </c>
      <c r="AA201" s="5">
        <v>3.61E-2</v>
      </c>
      <c r="AB201" s="5">
        <v>2.8E-3</v>
      </c>
      <c r="AC201" s="5">
        <v>5.1000000000000004E-3</v>
      </c>
      <c r="AD201" s="5">
        <v>0</v>
      </c>
      <c r="AE201" s="5">
        <v>0</v>
      </c>
      <c r="AF201" s="5">
        <v>0</v>
      </c>
      <c r="AG201" s="1">
        <v>1.78</v>
      </c>
      <c r="AH201" s="1"/>
      <c r="AI201" s="5">
        <v>0.47</v>
      </c>
      <c r="AJ201" s="5">
        <v>1.66E-2</v>
      </c>
      <c r="AK201" s="5">
        <v>0.16059999999999999</v>
      </c>
      <c r="AL201" s="5">
        <v>8.5000000000000006E-2</v>
      </c>
      <c r="AM201" s="5">
        <v>8.4599999999999995E-2</v>
      </c>
      <c r="AN201" s="5">
        <v>0.10150000000000001</v>
      </c>
      <c r="AO201" s="5">
        <v>5.7000000000000002E-2</v>
      </c>
      <c r="AP201" s="5">
        <v>2.0199999999999999E-2</v>
      </c>
      <c r="AQ201" s="5">
        <v>1.6000000000000001E-3</v>
      </c>
      <c r="AR201" s="5">
        <v>2.8E-3</v>
      </c>
      <c r="AS201" s="5">
        <v>0</v>
      </c>
      <c r="AT201" s="5">
        <v>0</v>
      </c>
      <c r="AU201" s="5">
        <v>0</v>
      </c>
      <c r="AV201" s="1">
        <v>1</v>
      </c>
    </row>
    <row r="202" spans="1:207">
      <c r="A202" s="1">
        <v>50.42</v>
      </c>
      <c r="B202" s="1">
        <v>2.46</v>
      </c>
      <c r="C202" s="1">
        <v>14.25</v>
      </c>
      <c r="D202" s="1">
        <v>11</v>
      </c>
      <c r="E202" s="1">
        <v>5.68</v>
      </c>
      <c r="F202" s="1">
        <v>10.119999999999999</v>
      </c>
      <c r="G202" s="1">
        <v>3.05</v>
      </c>
      <c r="H202" s="1">
        <v>1.94</v>
      </c>
      <c r="I202" s="1">
        <v>0.21</v>
      </c>
      <c r="J202" s="1">
        <v>0.35</v>
      </c>
      <c r="K202" s="1"/>
      <c r="L202" s="1"/>
      <c r="M202" s="1"/>
      <c r="N202" s="3">
        <v>99.5</v>
      </c>
      <c r="O202" s="17">
        <v>1140</v>
      </c>
      <c r="P202" s="2">
        <v>1E-4</v>
      </c>
      <c r="Q202" s="2" t="s">
        <v>26</v>
      </c>
      <c r="S202" s="2" t="s">
        <v>137</v>
      </c>
      <c r="T202" s="5">
        <v>0.83919999999999995</v>
      </c>
      <c r="U202" s="5">
        <v>3.0800000000000001E-2</v>
      </c>
      <c r="V202" s="5">
        <v>0.27950000000000003</v>
      </c>
      <c r="W202" s="5">
        <v>0.15310000000000001</v>
      </c>
      <c r="X202" s="5">
        <v>0.1409</v>
      </c>
      <c r="Y202" s="5">
        <v>0.18049999999999999</v>
      </c>
      <c r="Z202" s="5">
        <v>9.8400000000000001E-2</v>
      </c>
      <c r="AA202" s="5">
        <v>4.1200000000000001E-2</v>
      </c>
      <c r="AB202" s="5">
        <v>3.0000000000000001E-3</v>
      </c>
      <c r="AC202" s="5">
        <v>4.8999999999999998E-3</v>
      </c>
      <c r="AD202" s="5">
        <v>0</v>
      </c>
      <c r="AE202" s="5">
        <v>0</v>
      </c>
      <c r="AF202" s="5">
        <v>0</v>
      </c>
      <c r="AG202" s="1">
        <v>1.77</v>
      </c>
      <c r="AH202" s="1"/>
      <c r="AI202" s="5">
        <v>0.47370000000000001</v>
      </c>
      <c r="AJ202" s="5">
        <v>1.7399999999999999E-2</v>
      </c>
      <c r="AK202" s="5">
        <v>0.1578</v>
      </c>
      <c r="AL202" s="5">
        <v>8.6400000000000005E-2</v>
      </c>
      <c r="AM202" s="5">
        <v>7.9600000000000004E-2</v>
      </c>
      <c r="AN202" s="5">
        <v>0.1019</v>
      </c>
      <c r="AO202" s="5">
        <v>5.5599999999999997E-2</v>
      </c>
      <c r="AP202" s="5">
        <v>2.3300000000000001E-2</v>
      </c>
      <c r="AQ202" s="5">
        <v>1.6999999999999999E-3</v>
      </c>
      <c r="AR202" s="5">
        <v>2.8E-3</v>
      </c>
      <c r="AS202" s="5">
        <v>0</v>
      </c>
      <c r="AT202" s="5">
        <v>0</v>
      </c>
      <c r="AU202" s="5">
        <v>0</v>
      </c>
      <c r="AV202" s="1">
        <v>1</v>
      </c>
    </row>
    <row r="203" spans="1:207">
      <c r="A203" s="1">
        <v>45.1</v>
      </c>
      <c r="B203" s="1">
        <v>0.34</v>
      </c>
      <c r="C203" s="1">
        <v>10.1</v>
      </c>
      <c r="D203" s="1">
        <v>22.8</v>
      </c>
      <c r="E203" s="1">
        <v>12.6</v>
      </c>
      <c r="F203" s="1">
        <v>7.57</v>
      </c>
      <c r="G203" s="1">
        <v>0</v>
      </c>
      <c r="H203" s="1">
        <v>0</v>
      </c>
      <c r="I203" s="1">
        <v>0.23</v>
      </c>
      <c r="J203" s="1">
        <v>0.05</v>
      </c>
      <c r="K203" s="1">
        <v>0</v>
      </c>
      <c r="L203" s="1">
        <v>0.71</v>
      </c>
      <c r="M203" s="1"/>
      <c r="N203" s="3">
        <f>SUM(A203:L203)</f>
        <v>99.499999999999986</v>
      </c>
      <c r="O203" s="2">
        <v>1325</v>
      </c>
      <c r="P203" s="2">
        <v>1E-4</v>
      </c>
      <c r="Q203" s="2" t="s">
        <v>13</v>
      </c>
      <c r="R203" s="2" t="s">
        <v>104</v>
      </c>
      <c r="S203" s="2" t="s">
        <v>137</v>
      </c>
      <c r="T203" s="5">
        <f t="shared" ref="T203:T234" si="175">A203/60.08</f>
        <v>0.75066577896138487</v>
      </c>
      <c r="U203" s="5">
        <f t="shared" ref="U203:U234" si="176">B203/79.9</f>
        <v>4.2553191489361703E-3</v>
      </c>
      <c r="V203" s="5">
        <f t="shared" ref="V203:V234" si="177">C203/50.98</f>
        <v>0.19811690859160455</v>
      </c>
      <c r="W203" s="5">
        <f t="shared" ref="W203:W234" si="178">D203/71.85</f>
        <v>0.31732776617954073</v>
      </c>
      <c r="X203" s="5">
        <f t="shared" ref="X203:X234" si="179">E203/40.3</f>
        <v>0.31265508684863524</v>
      </c>
      <c r="Y203" s="5">
        <f t="shared" ref="Y203:Y234" si="180">F203/56.08</f>
        <v>0.13498573466476463</v>
      </c>
      <c r="Z203" s="5">
        <f t="shared" ref="Z203:Z234" si="181">G203/30.99</f>
        <v>0</v>
      </c>
      <c r="AA203" s="5">
        <f t="shared" ref="AA203:AA234" si="182">H203/47.1</f>
        <v>0</v>
      </c>
      <c r="AB203" s="5">
        <f t="shared" ref="AB203:AB234" si="183">I203/70.94</f>
        <v>3.2421764871722585E-3</v>
      </c>
      <c r="AC203" s="5">
        <f t="shared" ref="AC203:AC234" si="184">J203/70.9725</f>
        <v>7.0449822114199167E-4</v>
      </c>
      <c r="AD203" s="5">
        <f t="shared" ref="AD203:AD234" si="185">K203/74.71</f>
        <v>0</v>
      </c>
      <c r="AE203" s="5">
        <f t="shared" ref="AE203:AE234" si="186">L203/75.995</f>
        <v>9.3427199157839324E-3</v>
      </c>
      <c r="AF203" s="5">
        <f t="shared" ref="AF203:AF234" si="187">M203/74.93</f>
        <v>0</v>
      </c>
      <c r="AG203" s="1">
        <f t="shared" si="116"/>
        <v>1.7312959890189643</v>
      </c>
      <c r="AH203" s="1"/>
      <c r="AI203" s="5">
        <f t="shared" si="101"/>
        <v>0.43358604405174428</v>
      </c>
      <c r="AJ203" s="5">
        <f t="shared" si="102"/>
        <v>2.4578807875292536E-3</v>
      </c>
      <c r="AK203" s="5">
        <f t="shared" si="103"/>
        <v>0.11443271967831863</v>
      </c>
      <c r="AL203" s="5">
        <f t="shared" si="104"/>
        <v>0.18328914766293308</v>
      </c>
      <c r="AM203" s="5">
        <f t="shared" si="105"/>
        <v>0.18059019880580945</v>
      </c>
      <c r="AN203" s="5">
        <f t="shared" si="106"/>
        <v>7.796802829841594E-2</v>
      </c>
      <c r="AO203" s="5">
        <f t="shared" si="107"/>
        <v>0</v>
      </c>
      <c r="AP203" s="5">
        <f t="shared" si="108"/>
        <v>0</v>
      </c>
      <c r="AQ203" s="5">
        <f t="shared" si="109"/>
        <v>1.8726875749359483E-3</v>
      </c>
      <c r="AR203" s="5">
        <f t="shared" si="110"/>
        <v>4.0691957100945765E-4</v>
      </c>
      <c r="AS203" s="5">
        <f t="shared" si="111"/>
        <v>0</v>
      </c>
      <c r="AT203" s="5">
        <f t="shared" si="112"/>
        <v>5.3963735693039801E-3</v>
      </c>
      <c r="AU203" s="5">
        <f t="shared" si="113"/>
        <v>0</v>
      </c>
      <c r="AV203" s="1">
        <f t="shared" si="117"/>
        <v>1</v>
      </c>
    </row>
    <row r="204" spans="1:207">
      <c r="A204" s="1">
        <v>48.7</v>
      </c>
      <c r="B204" s="1">
        <v>0.39</v>
      </c>
      <c r="C204" s="1">
        <v>11.5</v>
      </c>
      <c r="D204" s="1">
        <v>18.3</v>
      </c>
      <c r="E204" s="1">
        <v>11.1</v>
      </c>
      <c r="F204" s="1">
        <v>8.83</v>
      </c>
      <c r="G204" s="1">
        <v>0</v>
      </c>
      <c r="H204" s="1">
        <v>0</v>
      </c>
      <c r="I204" s="1">
        <v>0.22</v>
      </c>
      <c r="J204" s="1">
        <v>7.0000000000000007E-2</v>
      </c>
      <c r="K204" s="1">
        <v>0</v>
      </c>
      <c r="L204" s="1">
        <v>0.7</v>
      </c>
      <c r="M204" s="1"/>
      <c r="N204" s="3">
        <f t="shared" ref="N204:N243" si="188">SUM(A204:L204)</f>
        <v>99.809999999999988</v>
      </c>
      <c r="O204" s="2">
        <v>1275</v>
      </c>
      <c r="P204" s="2">
        <v>1E-4</v>
      </c>
      <c r="Q204" s="2" t="s">
        <v>13</v>
      </c>
      <c r="S204" s="2" t="s">
        <v>137</v>
      </c>
      <c r="T204" s="5">
        <f t="shared" si="175"/>
        <v>0.81058588548601873</v>
      </c>
      <c r="U204" s="5">
        <f t="shared" si="176"/>
        <v>4.8811013767209007E-3</v>
      </c>
      <c r="V204" s="5">
        <f t="shared" si="177"/>
        <v>0.22557865829737153</v>
      </c>
      <c r="W204" s="5">
        <f t="shared" si="178"/>
        <v>0.25469728601252611</v>
      </c>
      <c r="X204" s="5">
        <f t="shared" si="179"/>
        <v>0.27543424317617865</v>
      </c>
      <c r="Y204" s="5">
        <f t="shared" si="180"/>
        <v>0.15745363766048504</v>
      </c>
      <c r="Z204" s="5">
        <f t="shared" si="181"/>
        <v>0</v>
      </c>
      <c r="AA204" s="5">
        <f t="shared" si="182"/>
        <v>0</v>
      </c>
      <c r="AB204" s="5">
        <f t="shared" si="183"/>
        <v>3.1012122920778123E-3</v>
      </c>
      <c r="AC204" s="5">
        <f t="shared" si="184"/>
        <v>9.8629750959878843E-4</v>
      </c>
      <c r="AD204" s="5">
        <f t="shared" si="185"/>
        <v>0</v>
      </c>
      <c r="AE204" s="5">
        <f t="shared" si="186"/>
        <v>9.2111323113362713E-3</v>
      </c>
      <c r="AF204" s="5">
        <f t="shared" si="187"/>
        <v>0</v>
      </c>
      <c r="AG204" s="1">
        <f t="shared" si="116"/>
        <v>1.7419294541223138</v>
      </c>
      <c r="AH204" s="1"/>
      <c r="AI204" s="5">
        <f t="shared" si="101"/>
        <v>0.46533795244563414</v>
      </c>
      <c r="AJ204" s="5">
        <f t="shared" si="102"/>
        <v>2.8021234529157701E-3</v>
      </c>
      <c r="AK204" s="5">
        <f t="shared" si="103"/>
        <v>0.12949930765768655</v>
      </c>
      <c r="AL204" s="5">
        <f t="shared" si="104"/>
        <v>0.1462156147654427</v>
      </c>
      <c r="AM204" s="5">
        <f t="shared" si="105"/>
        <v>0.1581202054562873</v>
      </c>
      <c r="AN204" s="5">
        <f t="shared" si="106"/>
        <v>9.0390364137805684E-2</v>
      </c>
      <c r="AO204" s="5">
        <f t="shared" si="107"/>
        <v>0</v>
      </c>
      <c r="AP204" s="5">
        <f t="shared" si="108"/>
        <v>0</v>
      </c>
      <c r="AQ204" s="5">
        <f t="shared" si="109"/>
        <v>1.7803317377398529E-3</v>
      </c>
      <c r="AR204" s="5">
        <f t="shared" si="110"/>
        <v>5.6620978953234534E-4</v>
      </c>
      <c r="AS204" s="5">
        <f t="shared" si="111"/>
        <v>0</v>
      </c>
      <c r="AT204" s="5">
        <f t="shared" si="112"/>
        <v>5.2878905569556369E-3</v>
      </c>
      <c r="AU204" s="5">
        <f t="shared" si="113"/>
        <v>0</v>
      </c>
      <c r="AV204" s="1">
        <f t="shared" si="117"/>
        <v>1</v>
      </c>
    </row>
    <row r="205" spans="1:207">
      <c r="A205" s="1">
        <v>46.3</v>
      </c>
      <c r="B205" s="1">
        <v>0.73</v>
      </c>
      <c r="C205" s="1">
        <v>14.3</v>
      </c>
      <c r="D205" s="1">
        <v>18.399999999999999</v>
      </c>
      <c r="E205" s="1">
        <v>7.56</v>
      </c>
      <c r="F205" s="1">
        <v>11.2</v>
      </c>
      <c r="G205" s="1">
        <v>0.17</v>
      </c>
      <c r="H205" s="1">
        <v>0</v>
      </c>
      <c r="I205" s="1">
        <v>0.19</v>
      </c>
      <c r="J205" s="1">
        <v>0.44</v>
      </c>
      <c r="K205" s="1">
        <v>0</v>
      </c>
      <c r="L205" s="1">
        <v>0.32</v>
      </c>
      <c r="M205" s="1"/>
      <c r="N205" s="3">
        <f t="shared" si="188"/>
        <v>99.609999999999985</v>
      </c>
      <c r="O205" s="2">
        <v>1200</v>
      </c>
      <c r="P205" s="2">
        <v>1E-4</v>
      </c>
      <c r="Q205" s="2" t="s">
        <v>13</v>
      </c>
      <c r="S205" s="2" t="s">
        <v>137</v>
      </c>
      <c r="T205" s="5">
        <f t="shared" si="175"/>
        <v>0.77063914780292941</v>
      </c>
      <c r="U205" s="5">
        <f t="shared" si="176"/>
        <v>9.136420525657071E-3</v>
      </c>
      <c r="V205" s="5">
        <f t="shared" si="177"/>
        <v>0.28050215770890546</v>
      </c>
      <c r="W205" s="5">
        <f t="shared" si="178"/>
        <v>0.25608907446068196</v>
      </c>
      <c r="X205" s="5">
        <f t="shared" si="179"/>
        <v>0.18759305210918115</v>
      </c>
      <c r="Y205" s="5">
        <f t="shared" si="180"/>
        <v>0.19971469329529243</v>
      </c>
      <c r="Z205" s="5">
        <f t="shared" si="181"/>
        <v>5.4856405292029696E-3</v>
      </c>
      <c r="AA205" s="5">
        <f t="shared" si="182"/>
        <v>0</v>
      </c>
      <c r="AB205" s="5">
        <f t="shared" si="183"/>
        <v>2.6783197067944743E-3</v>
      </c>
      <c r="AC205" s="5">
        <f t="shared" si="184"/>
        <v>6.1995843460495269E-3</v>
      </c>
      <c r="AD205" s="5">
        <f t="shared" si="185"/>
        <v>0</v>
      </c>
      <c r="AE205" s="5">
        <f t="shared" si="186"/>
        <v>4.2108033423251525E-3</v>
      </c>
      <c r="AF205" s="5">
        <f t="shared" si="187"/>
        <v>0</v>
      </c>
      <c r="AG205" s="1">
        <f t="shared" si="116"/>
        <v>1.7222488938270197</v>
      </c>
      <c r="AH205" s="1"/>
      <c r="AI205" s="5">
        <f t="shared" si="101"/>
        <v>0.44746096256185569</v>
      </c>
      <c r="AJ205" s="5">
        <f t="shared" si="102"/>
        <v>5.3049362135776873E-3</v>
      </c>
      <c r="AK205" s="5">
        <f t="shared" si="103"/>
        <v>0.16286969828478154</v>
      </c>
      <c r="AL205" s="5">
        <f t="shared" si="104"/>
        <v>0.14869457915088269</v>
      </c>
      <c r="AM205" s="5">
        <f t="shared" si="105"/>
        <v>0.10892331113206842</v>
      </c>
      <c r="AN205" s="5">
        <f t="shared" si="106"/>
        <v>0.1159615744339398</v>
      </c>
      <c r="AO205" s="5">
        <f t="shared" si="107"/>
        <v>3.185161302100357E-3</v>
      </c>
      <c r="AP205" s="5">
        <f t="shared" si="108"/>
        <v>0</v>
      </c>
      <c r="AQ205" s="5">
        <f t="shared" si="109"/>
        <v>1.5551292942583715E-3</v>
      </c>
      <c r="AR205" s="5">
        <f t="shared" si="110"/>
        <v>3.5997029048881507E-3</v>
      </c>
      <c r="AS205" s="5">
        <f t="shared" si="111"/>
        <v>0</v>
      </c>
      <c r="AT205" s="5">
        <f t="shared" si="112"/>
        <v>2.4449447216472299E-3</v>
      </c>
      <c r="AU205" s="5">
        <f t="shared" si="113"/>
        <v>0</v>
      </c>
      <c r="AV205" s="1">
        <f t="shared" si="117"/>
        <v>1</v>
      </c>
    </row>
    <row r="206" spans="1:207">
      <c r="A206" s="1">
        <v>49.5</v>
      </c>
      <c r="B206" s="1">
        <v>0.75</v>
      </c>
      <c r="C206" s="1">
        <v>13.3</v>
      </c>
      <c r="D206" s="1">
        <v>17.2</v>
      </c>
      <c r="E206" s="1">
        <v>7.44</v>
      </c>
      <c r="F206" s="1">
        <v>11.4</v>
      </c>
      <c r="G206" s="1">
        <v>0.08</v>
      </c>
      <c r="H206" s="1">
        <v>0</v>
      </c>
      <c r="I206" s="1">
        <v>0.18</v>
      </c>
      <c r="J206" s="1">
        <v>0.18</v>
      </c>
      <c r="K206" s="1">
        <v>0</v>
      </c>
      <c r="L206" s="1">
        <v>0.34</v>
      </c>
      <c r="M206" s="1"/>
      <c r="N206" s="3">
        <f t="shared" si="188"/>
        <v>100.37000000000002</v>
      </c>
      <c r="O206" s="2">
        <v>1180</v>
      </c>
      <c r="P206" s="2">
        <v>1E-4</v>
      </c>
      <c r="Q206" s="2" t="s">
        <v>13</v>
      </c>
      <c r="S206" s="2" t="s">
        <v>137</v>
      </c>
      <c r="T206" s="5">
        <f t="shared" si="175"/>
        <v>0.82390146471371506</v>
      </c>
      <c r="U206" s="5">
        <f t="shared" si="176"/>
        <v>9.3867334167709628E-3</v>
      </c>
      <c r="V206" s="5">
        <f t="shared" si="177"/>
        <v>0.2608866222047862</v>
      </c>
      <c r="W206" s="5">
        <f t="shared" si="178"/>
        <v>0.23938761308281142</v>
      </c>
      <c r="X206" s="5">
        <f t="shared" si="179"/>
        <v>0.18461538461538463</v>
      </c>
      <c r="Y206" s="5">
        <f t="shared" si="180"/>
        <v>0.20328102710413695</v>
      </c>
      <c r="Z206" s="5">
        <f t="shared" si="181"/>
        <v>2.5814778960955151E-3</v>
      </c>
      <c r="AA206" s="5">
        <f t="shared" si="182"/>
        <v>0</v>
      </c>
      <c r="AB206" s="5">
        <f t="shared" si="183"/>
        <v>2.5373555117000281E-3</v>
      </c>
      <c r="AC206" s="5">
        <f t="shared" si="184"/>
        <v>2.5361935961111699E-3</v>
      </c>
      <c r="AD206" s="5">
        <f t="shared" si="185"/>
        <v>0</v>
      </c>
      <c r="AE206" s="5">
        <f t="shared" si="186"/>
        <v>4.4739785512204755E-3</v>
      </c>
      <c r="AF206" s="5">
        <f t="shared" si="187"/>
        <v>0</v>
      </c>
      <c r="AG206" s="1">
        <f t="shared" si="116"/>
        <v>1.7335878506927327</v>
      </c>
      <c r="AH206" s="1"/>
      <c r="AI206" s="5">
        <f t="shared" si="101"/>
        <v>0.47525798267707536</v>
      </c>
      <c r="AJ206" s="5">
        <f t="shared" si="102"/>
        <v>5.4146280576551527E-3</v>
      </c>
      <c r="AK206" s="5">
        <f t="shared" si="103"/>
        <v>0.15048941540547672</v>
      </c>
      <c r="AL206" s="5">
        <f t="shared" si="104"/>
        <v>0.13808796190349015</v>
      </c>
      <c r="AM206" s="5">
        <f t="shared" si="105"/>
        <v>0.10649323859855921</v>
      </c>
      <c r="AN206" s="5">
        <f t="shared" si="106"/>
        <v>0.11726029749395563</v>
      </c>
      <c r="AO206" s="5">
        <f t="shared" si="107"/>
        <v>1.4890955165981175E-3</v>
      </c>
      <c r="AP206" s="5">
        <f t="shared" si="108"/>
        <v>0</v>
      </c>
      <c r="AQ206" s="5">
        <f t="shared" si="109"/>
        <v>1.4636440320495521E-3</v>
      </c>
      <c r="AR206" s="5">
        <f t="shared" si="110"/>
        <v>1.4629737945485255E-3</v>
      </c>
      <c r="AS206" s="5">
        <f t="shared" si="111"/>
        <v>0</v>
      </c>
      <c r="AT206" s="5">
        <f t="shared" si="112"/>
        <v>2.5807625205914409E-3</v>
      </c>
      <c r="AU206" s="5">
        <f t="shared" si="113"/>
        <v>0</v>
      </c>
      <c r="AV206" s="1">
        <f t="shared" si="117"/>
        <v>0.99999999999999989</v>
      </c>
    </row>
    <row r="207" spans="1:207">
      <c r="A207" s="1">
        <v>49.4</v>
      </c>
      <c r="B207" s="1">
        <v>0.93</v>
      </c>
      <c r="C207" s="1">
        <v>13</v>
      </c>
      <c r="D207" s="1">
        <v>17.399999999999999</v>
      </c>
      <c r="E207" s="1">
        <v>7.26</v>
      </c>
      <c r="F207" s="1">
        <v>11.8</v>
      </c>
      <c r="G207" s="1">
        <v>0</v>
      </c>
      <c r="H207" s="1">
        <v>0</v>
      </c>
      <c r="I207" s="1">
        <v>0.18</v>
      </c>
      <c r="J207" s="1">
        <v>0.24</v>
      </c>
      <c r="K207" s="1">
        <v>0</v>
      </c>
      <c r="L207" s="1">
        <v>0.31</v>
      </c>
      <c r="M207" s="1"/>
      <c r="N207" s="3">
        <f t="shared" si="188"/>
        <v>100.52</v>
      </c>
      <c r="O207" s="2">
        <v>1170</v>
      </c>
      <c r="P207" s="2">
        <v>1E-4</v>
      </c>
      <c r="Q207" s="2" t="s">
        <v>13</v>
      </c>
      <c r="S207" s="2" t="s">
        <v>137</v>
      </c>
      <c r="T207" s="5">
        <f t="shared" si="175"/>
        <v>0.822237017310253</v>
      </c>
      <c r="U207" s="5">
        <f t="shared" si="176"/>
        <v>1.1639549436795994E-2</v>
      </c>
      <c r="V207" s="5">
        <f t="shared" si="177"/>
        <v>0.25500196155355043</v>
      </c>
      <c r="W207" s="5">
        <f t="shared" si="178"/>
        <v>0.24217118997912318</v>
      </c>
      <c r="X207" s="5">
        <f t="shared" si="179"/>
        <v>0.18014888337468984</v>
      </c>
      <c r="Y207" s="5">
        <f t="shared" si="180"/>
        <v>0.21041369472182597</v>
      </c>
      <c r="Z207" s="5">
        <f t="shared" si="181"/>
        <v>0</v>
      </c>
      <c r="AA207" s="5">
        <f t="shared" si="182"/>
        <v>0</v>
      </c>
      <c r="AB207" s="5">
        <f t="shared" si="183"/>
        <v>2.5373555117000281E-3</v>
      </c>
      <c r="AC207" s="5">
        <f t="shared" si="184"/>
        <v>3.3815914614815598E-3</v>
      </c>
      <c r="AD207" s="5">
        <f t="shared" si="185"/>
        <v>0</v>
      </c>
      <c r="AE207" s="5">
        <f t="shared" si="186"/>
        <v>4.0792157378774915E-3</v>
      </c>
      <c r="AF207" s="5">
        <f t="shared" si="187"/>
        <v>0</v>
      </c>
      <c r="AG207" s="1">
        <f t="shared" si="116"/>
        <v>1.7316104590872978</v>
      </c>
      <c r="AH207" s="1"/>
      <c r="AI207" s="5">
        <f t="shared" si="101"/>
        <v>0.47483948424730582</v>
      </c>
      <c r="AJ207" s="5">
        <f t="shared" si="102"/>
        <v>6.7218059210216374E-3</v>
      </c>
      <c r="AK207" s="5">
        <f t="shared" si="103"/>
        <v>0.14726289057410613</v>
      </c>
      <c r="AL207" s="5">
        <f t="shared" si="104"/>
        <v>0.13985315733584069</v>
      </c>
      <c r="AM207" s="5">
        <f t="shared" si="105"/>
        <v>0.1040354557973987</v>
      </c>
      <c r="AN207" s="5">
        <f t="shared" si="106"/>
        <v>0.1215132962599056</v>
      </c>
      <c r="AO207" s="5">
        <f t="shared" si="107"/>
        <v>0</v>
      </c>
      <c r="AP207" s="5">
        <f t="shared" si="108"/>
        <v>0</v>
      </c>
      <c r="AQ207" s="5">
        <f t="shared" si="109"/>
        <v>1.4653154226369276E-3</v>
      </c>
      <c r="AR207" s="5">
        <f t="shared" si="110"/>
        <v>1.9528592263550653E-3</v>
      </c>
      <c r="AS207" s="5">
        <f t="shared" si="111"/>
        <v>0</v>
      </c>
      <c r="AT207" s="5">
        <f t="shared" si="112"/>
        <v>2.3557352154292117E-3</v>
      </c>
      <c r="AU207" s="5">
        <f t="shared" si="113"/>
        <v>0</v>
      </c>
      <c r="AV207" s="1">
        <f t="shared" si="117"/>
        <v>0.99999999999999967</v>
      </c>
    </row>
    <row r="208" spans="1:207">
      <c r="A208" s="1">
        <v>49.8</v>
      </c>
      <c r="B208" s="1">
        <v>1</v>
      </c>
      <c r="C208" s="1">
        <v>12.8</v>
      </c>
      <c r="D208" s="1">
        <v>17.2</v>
      </c>
      <c r="E208" s="1">
        <v>6.7</v>
      </c>
      <c r="F208" s="1">
        <v>11.9</v>
      </c>
      <c r="G208" s="1">
        <v>0.56999999999999995</v>
      </c>
      <c r="H208" s="1">
        <v>0</v>
      </c>
      <c r="I208" s="1">
        <v>0.18</v>
      </c>
      <c r="J208" s="1">
        <v>0.67</v>
      </c>
      <c r="K208" s="1">
        <v>0.17</v>
      </c>
      <c r="L208" s="1">
        <v>0.33</v>
      </c>
      <c r="M208" s="1"/>
      <c r="N208" s="3">
        <f t="shared" si="188"/>
        <v>101.32000000000001</v>
      </c>
      <c r="O208" s="2">
        <v>1160</v>
      </c>
      <c r="P208" s="2">
        <v>1E-4</v>
      </c>
      <c r="Q208" s="2" t="s">
        <v>13</v>
      </c>
      <c r="S208" s="2" t="s">
        <v>137</v>
      </c>
      <c r="T208" s="5">
        <f t="shared" si="175"/>
        <v>0.82889480692410122</v>
      </c>
      <c r="U208" s="5">
        <f t="shared" si="176"/>
        <v>1.2515644555694618E-2</v>
      </c>
      <c r="V208" s="5">
        <f t="shared" si="177"/>
        <v>0.2510788544527266</v>
      </c>
      <c r="W208" s="5">
        <f t="shared" si="178"/>
        <v>0.23938761308281142</v>
      </c>
      <c r="X208" s="5">
        <f t="shared" si="179"/>
        <v>0.16625310173697272</v>
      </c>
      <c r="Y208" s="5">
        <f t="shared" si="180"/>
        <v>0.21219686162624823</v>
      </c>
      <c r="Z208" s="5">
        <f t="shared" si="181"/>
        <v>1.8393030009680542E-2</v>
      </c>
      <c r="AA208" s="5">
        <f t="shared" si="182"/>
        <v>0</v>
      </c>
      <c r="AB208" s="5">
        <f t="shared" si="183"/>
        <v>2.5373555117000281E-3</v>
      </c>
      <c r="AC208" s="5">
        <f t="shared" si="184"/>
        <v>9.4402761633026883E-3</v>
      </c>
      <c r="AD208" s="5">
        <f t="shared" si="185"/>
        <v>2.2754651318431271E-3</v>
      </c>
      <c r="AE208" s="5">
        <f t="shared" si="186"/>
        <v>4.3423909467728136E-3</v>
      </c>
      <c r="AF208" s="5">
        <f t="shared" si="187"/>
        <v>0</v>
      </c>
      <c r="AG208" s="1">
        <f t="shared" si="116"/>
        <v>1.7473154001418543</v>
      </c>
      <c r="AH208" s="1"/>
      <c r="AI208" s="5">
        <f t="shared" si="101"/>
        <v>0.47438190429547417</v>
      </c>
      <c r="AJ208" s="5">
        <f t="shared" si="102"/>
        <v>7.1627850098949205E-3</v>
      </c>
      <c r="AK208" s="5">
        <f t="shared" si="103"/>
        <v>0.14369406601254872</v>
      </c>
      <c r="AL208" s="5">
        <f t="shared" si="104"/>
        <v>0.13700309232287253</v>
      </c>
      <c r="AM208" s="5">
        <f t="shared" si="105"/>
        <v>9.514773447511285E-2</v>
      </c>
      <c r="AN208" s="5">
        <f t="shared" si="106"/>
        <v>0.12144164791829867</v>
      </c>
      <c r="AO208" s="5">
        <f t="shared" si="107"/>
        <v>1.0526451039226989E-2</v>
      </c>
      <c r="AP208" s="5">
        <f t="shared" si="108"/>
        <v>0</v>
      </c>
      <c r="AQ208" s="5">
        <f t="shared" si="109"/>
        <v>1.4521451087159394E-3</v>
      </c>
      <c r="AR208" s="5">
        <f t="shared" si="110"/>
        <v>5.4027316204826488E-3</v>
      </c>
      <c r="AS208" s="5">
        <f t="shared" si="111"/>
        <v>1.3022635361986711E-3</v>
      </c>
      <c r="AT208" s="5">
        <f t="shared" si="112"/>
        <v>2.4851786611737527E-3</v>
      </c>
      <c r="AU208" s="5">
        <f t="shared" si="113"/>
        <v>0</v>
      </c>
      <c r="AV208" s="1">
        <f t="shared" si="117"/>
        <v>0.99999999999999989</v>
      </c>
    </row>
    <row r="209" spans="1:48">
      <c r="A209" s="1">
        <v>49.9</v>
      </c>
      <c r="B209" s="1">
        <v>0.38</v>
      </c>
      <c r="C209" s="1">
        <v>10.199999999999999</v>
      </c>
      <c r="D209" s="1">
        <v>19.8</v>
      </c>
      <c r="E209" s="1">
        <v>10.8</v>
      </c>
      <c r="F209" s="1">
        <v>7.88</v>
      </c>
      <c r="G209" s="1">
        <v>0</v>
      </c>
      <c r="H209" s="1">
        <v>0</v>
      </c>
      <c r="I209" s="1">
        <v>0.33</v>
      </c>
      <c r="J209" s="1">
        <v>0.1</v>
      </c>
      <c r="K209" s="1">
        <v>0</v>
      </c>
      <c r="L209" s="1">
        <v>0.78</v>
      </c>
      <c r="M209" s="1"/>
      <c r="N209" s="3">
        <f t="shared" si="188"/>
        <v>100.16999999999999</v>
      </c>
      <c r="O209" s="2">
        <v>1275</v>
      </c>
      <c r="P209" s="2">
        <v>1E-4</v>
      </c>
      <c r="Q209" s="2" t="s">
        <v>13</v>
      </c>
      <c r="S209" s="2" t="s">
        <v>137</v>
      </c>
      <c r="T209" s="5">
        <f t="shared" si="175"/>
        <v>0.83055925432756328</v>
      </c>
      <c r="U209" s="5">
        <f t="shared" si="176"/>
        <v>4.7559449311639548E-3</v>
      </c>
      <c r="V209" s="5">
        <f t="shared" si="177"/>
        <v>0.20007846214201647</v>
      </c>
      <c r="W209" s="5">
        <f t="shared" si="178"/>
        <v>0.27557411273486432</v>
      </c>
      <c r="X209" s="5">
        <f t="shared" si="179"/>
        <v>0.26799007444168738</v>
      </c>
      <c r="Y209" s="5">
        <f t="shared" si="180"/>
        <v>0.1405135520684736</v>
      </c>
      <c r="Z209" s="5">
        <f t="shared" si="181"/>
        <v>0</v>
      </c>
      <c r="AA209" s="5">
        <f t="shared" si="182"/>
        <v>0</v>
      </c>
      <c r="AB209" s="5">
        <f t="shared" si="183"/>
        <v>4.6518184381167185E-3</v>
      </c>
      <c r="AC209" s="5">
        <f t="shared" si="184"/>
        <v>1.4089964422839833E-3</v>
      </c>
      <c r="AD209" s="5">
        <f t="shared" si="185"/>
        <v>0</v>
      </c>
      <c r="AE209" s="5">
        <f t="shared" si="186"/>
        <v>1.026383314691756E-2</v>
      </c>
      <c r="AF209" s="5">
        <f t="shared" si="187"/>
        <v>0</v>
      </c>
      <c r="AG209" s="1">
        <f t="shared" si="116"/>
        <v>1.7357960486730875</v>
      </c>
      <c r="AH209" s="1"/>
      <c r="AI209" s="5">
        <f t="shared" si="101"/>
        <v>0.47848896473896013</v>
      </c>
      <c r="AJ209" s="5">
        <f t="shared" si="102"/>
        <v>2.7399215102486209E-3</v>
      </c>
      <c r="AK209" s="5">
        <f t="shared" si="103"/>
        <v>0.11526611222266839</v>
      </c>
      <c r="AL209" s="5">
        <f t="shared" si="104"/>
        <v>0.1587594999686307</v>
      </c>
      <c r="AM209" s="5">
        <f t="shared" si="105"/>
        <v>0.15439030100716603</v>
      </c>
      <c r="AN209" s="5">
        <f t="shared" si="106"/>
        <v>8.0950496560864879E-2</v>
      </c>
      <c r="AO209" s="5">
        <f t="shared" si="107"/>
        <v>0</v>
      </c>
      <c r="AP209" s="5">
        <f t="shared" si="108"/>
        <v>0</v>
      </c>
      <c r="AQ209" s="5">
        <f t="shared" si="109"/>
        <v>2.6799337639193017E-3</v>
      </c>
      <c r="AR209" s="5">
        <f t="shared" si="110"/>
        <v>8.1172926010580394E-4</v>
      </c>
      <c r="AS209" s="5">
        <f t="shared" si="111"/>
        <v>0</v>
      </c>
      <c r="AT209" s="5">
        <f t="shared" si="112"/>
        <v>5.9130409674360345E-3</v>
      </c>
      <c r="AU209" s="5">
        <f t="shared" si="113"/>
        <v>0</v>
      </c>
      <c r="AV209" s="1">
        <f t="shared" si="117"/>
        <v>0.99999999999999978</v>
      </c>
    </row>
    <row r="210" spans="1:48">
      <c r="A210" s="1">
        <v>45.7</v>
      </c>
      <c r="B210" s="1">
        <v>0.57999999999999996</v>
      </c>
      <c r="C210" s="1">
        <v>12.9</v>
      </c>
      <c r="D210" s="1">
        <v>21.6</v>
      </c>
      <c r="E210" s="1">
        <v>7.47</v>
      </c>
      <c r="F210" s="1">
        <v>10.1</v>
      </c>
      <c r="G210" s="1">
        <v>0.12</v>
      </c>
      <c r="H210" s="1">
        <v>0</v>
      </c>
      <c r="I210" s="1">
        <v>0.26</v>
      </c>
      <c r="J210" s="1">
        <v>0.21</v>
      </c>
      <c r="K210" s="1">
        <v>0</v>
      </c>
      <c r="L210" s="1">
        <v>0.31</v>
      </c>
      <c r="M210" s="1"/>
      <c r="N210" s="3">
        <f t="shared" si="188"/>
        <v>99.25</v>
      </c>
      <c r="O210" s="2">
        <v>1200</v>
      </c>
      <c r="P210" s="2">
        <v>1E-4</v>
      </c>
      <c r="Q210" s="2" t="s">
        <v>13</v>
      </c>
      <c r="S210" s="2" t="s">
        <v>137</v>
      </c>
      <c r="T210" s="5">
        <f t="shared" si="175"/>
        <v>0.7606524633821572</v>
      </c>
      <c r="U210" s="5">
        <f t="shared" si="176"/>
        <v>7.2590738423028772E-3</v>
      </c>
      <c r="V210" s="5">
        <f t="shared" si="177"/>
        <v>0.25304040800313848</v>
      </c>
      <c r="W210" s="5">
        <f t="shared" si="178"/>
        <v>0.30062630480167019</v>
      </c>
      <c r="X210" s="5">
        <f t="shared" si="179"/>
        <v>0.18535980148883374</v>
      </c>
      <c r="Y210" s="5">
        <f t="shared" si="180"/>
        <v>0.18009985734664766</v>
      </c>
      <c r="Z210" s="5">
        <f t="shared" si="181"/>
        <v>3.8722168441432721E-3</v>
      </c>
      <c r="AA210" s="5">
        <f t="shared" si="182"/>
        <v>0</v>
      </c>
      <c r="AB210" s="5">
        <f t="shared" si="183"/>
        <v>3.6650690724555966E-3</v>
      </c>
      <c r="AC210" s="5">
        <f t="shared" si="184"/>
        <v>2.9588925287963646E-3</v>
      </c>
      <c r="AD210" s="5">
        <f t="shared" si="185"/>
        <v>0</v>
      </c>
      <c r="AE210" s="5">
        <f t="shared" si="186"/>
        <v>4.0792157378774915E-3</v>
      </c>
      <c r="AF210" s="5">
        <f t="shared" si="187"/>
        <v>0</v>
      </c>
      <c r="AG210" s="1">
        <f t="shared" si="116"/>
        <v>1.7016133030480229</v>
      </c>
      <c r="AH210" s="1"/>
      <c r="AI210" s="5">
        <f t="shared" si="101"/>
        <v>0.44701840425179729</v>
      </c>
      <c r="AJ210" s="5">
        <f t="shared" si="102"/>
        <v>4.2659949997452574E-3</v>
      </c>
      <c r="AK210" s="5">
        <f t="shared" si="103"/>
        <v>0.14870617639735106</v>
      </c>
      <c r="AL210" s="5">
        <f t="shared" si="104"/>
        <v>0.17667134140475504</v>
      </c>
      <c r="AM210" s="5">
        <f t="shared" si="105"/>
        <v>0.10893180087203545</v>
      </c>
      <c r="AN210" s="5">
        <f t="shared" si="106"/>
        <v>0.10584064959062257</v>
      </c>
      <c r="AO210" s="5">
        <f t="shared" si="107"/>
        <v>2.2756150514380356E-3</v>
      </c>
      <c r="AP210" s="5">
        <f t="shared" si="108"/>
        <v>0</v>
      </c>
      <c r="AQ210" s="5">
        <f t="shared" si="109"/>
        <v>2.1538789488131788E-3</v>
      </c>
      <c r="AR210" s="5">
        <f t="shared" si="110"/>
        <v>1.7388748216156011E-3</v>
      </c>
      <c r="AS210" s="5">
        <f t="shared" si="111"/>
        <v>0</v>
      </c>
      <c r="AT210" s="5">
        <f t="shared" si="112"/>
        <v>2.3972636618264423E-3</v>
      </c>
      <c r="AU210" s="5">
        <f t="shared" si="113"/>
        <v>0</v>
      </c>
      <c r="AV210" s="1">
        <f t="shared" si="117"/>
        <v>1</v>
      </c>
    </row>
    <row r="211" spans="1:48">
      <c r="A211" s="1">
        <v>49.2</v>
      </c>
      <c r="B211" s="1">
        <v>0.6</v>
      </c>
      <c r="C211" s="1">
        <v>13.3</v>
      </c>
      <c r="D211" s="1">
        <v>18</v>
      </c>
      <c r="E211" s="1">
        <v>7.01</v>
      </c>
      <c r="F211" s="1">
        <v>10.199999999999999</v>
      </c>
      <c r="G211" s="1">
        <v>0.34</v>
      </c>
      <c r="H211" s="1">
        <v>0</v>
      </c>
      <c r="I211" s="1">
        <v>0.25</v>
      </c>
      <c r="J211" s="1">
        <v>0.28999999999999998</v>
      </c>
      <c r="K211" s="1">
        <v>0</v>
      </c>
      <c r="L211" s="1">
        <v>0.33</v>
      </c>
      <c r="M211" s="1"/>
      <c r="N211" s="3">
        <f t="shared" si="188"/>
        <v>99.520000000000024</v>
      </c>
      <c r="O211" s="2">
        <v>1180</v>
      </c>
      <c r="P211" s="2">
        <v>1E-4</v>
      </c>
      <c r="Q211" s="2" t="s">
        <v>13</v>
      </c>
      <c r="S211" s="2" t="s">
        <v>137</v>
      </c>
      <c r="T211" s="5">
        <f t="shared" si="175"/>
        <v>0.81890812250332901</v>
      </c>
      <c r="U211" s="5">
        <f t="shared" si="176"/>
        <v>7.5093867334167699E-3</v>
      </c>
      <c r="V211" s="5">
        <f t="shared" si="177"/>
        <v>0.2608866222047862</v>
      </c>
      <c r="W211" s="5">
        <f t="shared" si="178"/>
        <v>0.25052192066805845</v>
      </c>
      <c r="X211" s="5">
        <f t="shared" si="179"/>
        <v>0.17394540942928041</v>
      </c>
      <c r="Y211" s="5">
        <f t="shared" si="180"/>
        <v>0.18188302425106989</v>
      </c>
      <c r="Z211" s="5">
        <f t="shared" si="181"/>
        <v>1.0971281058405939E-2</v>
      </c>
      <c r="AA211" s="5">
        <f t="shared" si="182"/>
        <v>0</v>
      </c>
      <c r="AB211" s="5">
        <f t="shared" si="183"/>
        <v>3.5241048773611504E-3</v>
      </c>
      <c r="AC211" s="5">
        <f t="shared" si="184"/>
        <v>4.0860896826235516E-3</v>
      </c>
      <c r="AD211" s="5">
        <f t="shared" si="185"/>
        <v>0</v>
      </c>
      <c r="AE211" s="5">
        <f t="shared" si="186"/>
        <v>4.3423909467728136E-3</v>
      </c>
      <c r="AF211" s="5">
        <f t="shared" si="187"/>
        <v>0</v>
      </c>
      <c r="AG211" s="1">
        <f t="shared" si="116"/>
        <v>1.7165783523551041</v>
      </c>
      <c r="AH211" s="1"/>
      <c r="AI211" s="5">
        <f t="shared" si="101"/>
        <v>0.47705840014806594</v>
      </c>
      <c r="AJ211" s="5">
        <f t="shared" si="102"/>
        <v>4.3746250924777607E-3</v>
      </c>
      <c r="AK211" s="5">
        <f t="shared" si="103"/>
        <v>0.15198060831121168</v>
      </c>
      <c r="AL211" s="5">
        <f t="shared" si="104"/>
        <v>0.14594260746929985</v>
      </c>
      <c r="AM211" s="5">
        <f t="shared" si="105"/>
        <v>0.10133263604928461</v>
      </c>
      <c r="AN211" s="5">
        <f t="shared" si="106"/>
        <v>0.10595672723096547</v>
      </c>
      <c r="AO211" s="5">
        <f t="shared" si="107"/>
        <v>6.391366315061358E-3</v>
      </c>
      <c r="AP211" s="5">
        <f t="shared" si="108"/>
        <v>0</v>
      </c>
      <c r="AQ211" s="5">
        <f t="shared" si="109"/>
        <v>2.0529822437328092E-3</v>
      </c>
      <c r="AR211" s="5">
        <f t="shared" si="110"/>
        <v>2.3803688756866442E-3</v>
      </c>
      <c r="AS211" s="5">
        <f t="shared" si="111"/>
        <v>0</v>
      </c>
      <c r="AT211" s="5">
        <f t="shared" si="112"/>
        <v>2.5296782642138986E-3</v>
      </c>
      <c r="AU211" s="5">
        <f t="shared" si="113"/>
        <v>0</v>
      </c>
      <c r="AV211" s="1">
        <f t="shared" si="117"/>
        <v>1</v>
      </c>
    </row>
    <row r="212" spans="1:48">
      <c r="A212" s="1">
        <v>49.2</v>
      </c>
      <c r="B212" s="1">
        <v>0.63</v>
      </c>
      <c r="C212" s="1">
        <v>13.7</v>
      </c>
      <c r="D212" s="1">
        <v>18.899999999999999</v>
      </c>
      <c r="E212" s="1">
        <v>7.09</v>
      </c>
      <c r="F212" s="1">
        <v>10.6</v>
      </c>
      <c r="G212" s="1">
        <v>0</v>
      </c>
      <c r="H212" s="1">
        <v>0</v>
      </c>
      <c r="I212" s="1">
        <v>0.26</v>
      </c>
      <c r="J212" s="1">
        <v>0.22</v>
      </c>
      <c r="K212" s="1">
        <v>0</v>
      </c>
      <c r="L212" s="1">
        <v>0.31</v>
      </c>
      <c r="M212" s="1"/>
      <c r="N212" s="3">
        <f t="shared" si="188"/>
        <v>100.91000000000001</v>
      </c>
      <c r="O212" s="2">
        <v>1170</v>
      </c>
      <c r="P212" s="2">
        <v>1E-4</v>
      </c>
      <c r="Q212" s="2" t="s">
        <v>13</v>
      </c>
      <c r="S212" s="2" t="s">
        <v>137</v>
      </c>
      <c r="T212" s="5">
        <f t="shared" si="175"/>
        <v>0.81890812250332901</v>
      </c>
      <c r="U212" s="5">
        <f t="shared" si="176"/>
        <v>7.8848560700876084E-3</v>
      </c>
      <c r="V212" s="5">
        <f t="shared" si="177"/>
        <v>0.26873283640643392</v>
      </c>
      <c r="W212" s="5">
        <f t="shared" si="178"/>
        <v>0.26304801670146138</v>
      </c>
      <c r="X212" s="5">
        <f t="shared" si="179"/>
        <v>0.17593052109181143</v>
      </c>
      <c r="Y212" s="5">
        <f t="shared" si="180"/>
        <v>0.18901569186875891</v>
      </c>
      <c r="Z212" s="5">
        <f t="shared" si="181"/>
        <v>0</v>
      </c>
      <c r="AA212" s="5">
        <f t="shared" si="182"/>
        <v>0</v>
      </c>
      <c r="AB212" s="5">
        <f t="shared" si="183"/>
        <v>3.6650690724555966E-3</v>
      </c>
      <c r="AC212" s="5">
        <f t="shared" si="184"/>
        <v>3.0997921730247634E-3</v>
      </c>
      <c r="AD212" s="5">
        <f t="shared" si="185"/>
        <v>0</v>
      </c>
      <c r="AE212" s="5">
        <f t="shared" si="186"/>
        <v>4.0792157378774915E-3</v>
      </c>
      <c r="AF212" s="5">
        <f t="shared" si="187"/>
        <v>0</v>
      </c>
      <c r="AG212" s="1">
        <f t="shared" si="116"/>
        <v>1.7343641216252401</v>
      </c>
      <c r="AH212" s="1"/>
      <c r="AI212" s="5">
        <f t="shared" si="101"/>
        <v>0.47216620333217313</v>
      </c>
      <c r="AJ212" s="5">
        <f t="shared" si="102"/>
        <v>4.5462518347640039E-3</v>
      </c>
      <c r="AK212" s="5">
        <f t="shared" si="103"/>
        <v>0.15494603068391971</v>
      </c>
      <c r="AL212" s="5">
        <f t="shared" si="104"/>
        <v>0.15166827624118748</v>
      </c>
      <c r="AM212" s="5">
        <f t="shared" si="105"/>
        <v>0.10143805380784182</v>
      </c>
      <c r="AN212" s="5">
        <f t="shared" si="106"/>
        <v>0.10898270410001093</v>
      </c>
      <c r="AO212" s="5">
        <f t="shared" si="107"/>
        <v>0</v>
      </c>
      <c r="AP212" s="5">
        <f t="shared" si="108"/>
        <v>0</v>
      </c>
      <c r="AQ212" s="5">
        <f t="shared" si="109"/>
        <v>2.1132062331992484E-3</v>
      </c>
      <c r="AR212" s="5">
        <f t="shared" si="110"/>
        <v>1.7872787694201183E-3</v>
      </c>
      <c r="AS212" s="5">
        <f t="shared" si="111"/>
        <v>0</v>
      </c>
      <c r="AT212" s="5">
        <f t="shared" si="112"/>
        <v>2.3519949974835359E-3</v>
      </c>
      <c r="AU212" s="5">
        <f t="shared" si="113"/>
        <v>0</v>
      </c>
      <c r="AV212" s="1">
        <f t="shared" si="117"/>
        <v>0.99999999999999989</v>
      </c>
    </row>
    <row r="213" spans="1:48">
      <c r="A213" s="1">
        <v>46.4</v>
      </c>
      <c r="B213" s="1">
        <v>3.04</v>
      </c>
      <c r="C213" s="1">
        <v>10.8</v>
      </c>
      <c r="D213" s="1">
        <v>18.3</v>
      </c>
      <c r="E213" s="1">
        <v>6.64</v>
      </c>
      <c r="F213" s="1">
        <v>11.2</v>
      </c>
      <c r="G213" s="1">
        <v>0.33</v>
      </c>
      <c r="H213" s="1">
        <v>0</v>
      </c>
      <c r="I213" s="1">
        <v>0</v>
      </c>
      <c r="J213" s="1">
        <v>1.66</v>
      </c>
      <c r="K213" s="1">
        <v>0</v>
      </c>
      <c r="L213" s="1">
        <v>0</v>
      </c>
      <c r="M213" s="1"/>
      <c r="N213" s="3">
        <f t="shared" si="188"/>
        <v>98.36999999999999</v>
      </c>
      <c r="O213" s="2">
        <v>1160</v>
      </c>
      <c r="P213" s="2">
        <v>1E-4</v>
      </c>
      <c r="Q213" s="2" t="s">
        <v>13</v>
      </c>
      <c r="S213" s="2" t="s">
        <v>137</v>
      </c>
      <c r="T213" s="5">
        <f t="shared" si="175"/>
        <v>0.77230359520639147</v>
      </c>
      <c r="U213" s="5">
        <f t="shared" si="176"/>
        <v>3.8047559449311638E-2</v>
      </c>
      <c r="V213" s="5">
        <f t="shared" si="177"/>
        <v>0.21184778344448807</v>
      </c>
      <c r="W213" s="5">
        <f t="shared" si="178"/>
        <v>0.25469728601252611</v>
      </c>
      <c r="X213" s="5">
        <f t="shared" si="179"/>
        <v>0.16476426799007446</v>
      </c>
      <c r="Y213" s="5">
        <f t="shared" si="180"/>
        <v>0.19971469329529243</v>
      </c>
      <c r="Z213" s="5">
        <f t="shared" si="181"/>
        <v>1.0648596321394E-2</v>
      </c>
      <c r="AA213" s="5">
        <f t="shared" si="182"/>
        <v>0</v>
      </c>
      <c r="AB213" s="5">
        <f t="shared" si="183"/>
        <v>0</v>
      </c>
      <c r="AC213" s="5">
        <f t="shared" si="184"/>
        <v>2.3389340941914121E-2</v>
      </c>
      <c r="AD213" s="5">
        <f t="shared" si="185"/>
        <v>0</v>
      </c>
      <c r="AE213" s="5">
        <f t="shared" si="186"/>
        <v>0</v>
      </c>
      <c r="AF213" s="5">
        <f t="shared" si="187"/>
        <v>0</v>
      </c>
      <c r="AG213" s="1">
        <f t="shared" si="116"/>
        <v>1.6754131226613924</v>
      </c>
      <c r="AH213" s="1"/>
      <c r="AI213" s="5">
        <f t="shared" si="101"/>
        <v>0.46096308114119805</v>
      </c>
      <c r="AJ213" s="5">
        <f t="shared" si="102"/>
        <v>2.2709359819787684E-2</v>
      </c>
      <c r="AK213" s="5">
        <f t="shared" si="103"/>
        <v>0.12644510215365154</v>
      </c>
      <c r="AL213" s="5">
        <f t="shared" si="104"/>
        <v>0.15202058678395672</v>
      </c>
      <c r="AM213" s="5">
        <f t="shared" si="105"/>
        <v>9.8342471932144446E-2</v>
      </c>
      <c r="AN213" s="5">
        <f t="shared" si="106"/>
        <v>0.11920325237637258</v>
      </c>
      <c r="AO213" s="5">
        <f t="shared" si="107"/>
        <v>6.3558033403001597E-3</v>
      </c>
      <c r="AP213" s="5">
        <f t="shared" si="108"/>
        <v>0</v>
      </c>
      <c r="AQ213" s="5">
        <f t="shared" si="109"/>
        <v>0</v>
      </c>
      <c r="AR213" s="5">
        <f t="shared" si="110"/>
        <v>1.3960342452588752E-2</v>
      </c>
      <c r="AS213" s="5">
        <f t="shared" si="111"/>
        <v>0</v>
      </c>
      <c r="AT213" s="5">
        <f t="shared" si="112"/>
        <v>0</v>
      </c>
      <c r="AU213" s="5">
        <f t="shared" si="113"/>
        <v>0</v>
      </c>
      <c r="AV213" s="1">
        <f t="shared" si="117"/>
        <v>0.99999999999999978</v>
      </c>
    </row>
    <row r="214" spans="1:48">
      <c r="A214" s="1">
        <v>39.4</v>
      </c>
      <c r="B214" s="1">
        <v>0.67</v>
      </c>
      <c r="C214" s="1">
        <v>12.4</v>
      </c>
      <c r="D214" s="1">
        <v>23.6</v>
      </c>
      <c r="E214" s="1">
        <v>6.1</v>
      </c>
      <c r="F214" s="1">
        <v>15</v>
      </c>
      <c r="G214" s="1">
        <v>0.62</v>
      </c>
      <c r="H214" s="1">
        <v>0</v>
      </c>
      <c r="I214" s="1">
        <v>0.15</v>
      </c>
      <c r="J214" s="1">
        <v>1.37</v>
      </c>
      <c r="K214" s="1">
        <v>0.26</v>
      </c>
      <c r="L214" s="1">
        <v>0.1</v>
      </c>
      <c r="M214" s="1"/>
      <c r="N214" s="3">
        <f t="shared" si="188"/>
        <v>99.67</v>
      </c>
      <c r="O214" s="2">
        <v>1180</v>
      </c>
      <c r="P214" s="2">
        <v>1E-4</v>
      </c>
      <c r="Q214" s="2" t="s">
        <v>35</v>
      </c>
      <c r="S214" s="2" t="s">
        <v>141</v>
      </c>
      <c r="T214" s="5">
        <f t="shared" si="175"/>
        <v>0.65579227696404796</v>
      </c>
      <c r="U214" s="5">
        <f t="shared" si="176"/>
        <v>8.3854818523153938E-3</v>
      </c>
      <c r="V214" s="5">
        <f t="shared" si="177"/>
        <v>0.24323264025107888</v>
      </c>
      <c r="W214" s="5">
        <f t="shared" si="178"/>
        <v>0.32846207376478781</v>
      </c>
      <c r="X214" s="5">
        <f t="shared" si="179"/>
        <v>0.15136476426799009</v>
      </c>
      <c r="Y214" s="5">
        <f t="shared" si="180"/>
        <v>0.26747503566333808</v>
      </c>
      <c r="Z214" s="5">
        <f t="shared" si="181"/>
        <v>2.0006453694740238E-2</v>
      </c>
      <c r="AA214" s="5">
        <f t="shared" si="182"/>
        <v>0</v>
      </c>
      <c r="AB214" s="5">
        <f t="shared" si="183"/>
        <v>2.11446292641669E-3</v>
      </c>
      <c r="AC214" s="5">
        <f t="shared" si="184"/>
        <v>1.9303251259290572E-2</v>
      </c>
      <c r="AD214" s="5">
        <f t="shared" si="185"/>
        <v>3.4801231428189003E-3</v>
      </c>
      <c r="AE214" s="5">
        <f t="shared" si="186"/>
        <v>1.3158760444766102E-3</v>
      </c>
      <c r="AF214" s="5">
        <f t="shared" si="187"/>
        <v>0</v>
      </c>
      <c r="AG214" s="1">
        <f t="shared" si="116"/>
        <v>1.7009324398313015</v>
      </c>
      <c r="AH214" s="1"/>
      <c r="AI214" s="5">
        <f t="shared" si="101"/>
        <v>0.3855486917687862</v>
      </c>
      <c r="AJ214" s="5">
        <f t="shared" si="102"/>
        <v>4.9299323453123548E-3</v>
      </c>
      <c r="AK214" s="5">
        <f t="shared" si="103"/>
        <v>0.14299958925776188</v>
      </c>
      <c r="AL214" s="5">
        <f t="shared" si="104"/>
        <v>0.19310706649663562</v>
      </c>
      <c r="AM214" s="5">
        <f t="shared" si="105"/>
        <v>8.8989286536861181E-2</v>
      </c>
      <c r="AN214" s="5">
        <f t="shared" si="106"/>
        <v>0.15725200448870635</v>
      </c>
      <c r="AO214" s="5">
        <f t="shared" si="107"/>
        <v>1.1762050758891094E-2</v>
      </c>
      <c r="AP214" s="5">
        <f t="shared" si="108"/>
        <v>0</v>
      </c>
      <c r="AQ214" s="5">
        <f t="shared" si="109"/>
        <v>1.2431198776045463E-3</v>
      </c>
      <c r="AR214" s="5">
        <f t="shared" si="110"/>
        <v>1.1348629026797247E-2</v>
      </c>
      <c r="AS214" s="5">
        <f t="shared" si="111"/>
        <v>2.0460090367634231E-3</v>
      </c>
      <c r="AT214" s="5">
        <f t="shared" si="112"/>
        <v>7.7362040587991771E-4</v>
      </c>
      <c r="AU214" s="5">
        <f t="shared" si="113"/>
        <v>0</v>
      </c>
      <c r="AV214" s="1">
        <f t="shared" si="117"/>
        <v>0.99999999999999978</v>
      </c>
    </row>
    <row r="215" spans="1:48">
      <c r="A215" s="1">
        <v>39.6</v>
      </c>
      <c r="B215" s="1">
        <v>0.69</v>
      </c>
      <c r="C215" s="1">
        <v>12.8</v>
      </c>
      <c r="D215" s="1">
        <v>22.4</v>
      </c>
      <c r="E215" s="1">
        <v>5.78</v>
      </c>
      <c r="F215" s="1">
        <v>15.5</v>
      </c>
      <c r="G215" s="1">
        <v>1.0900000000000001</v>
      </c>
      <c r="H215" s="1">
        <v>0</v>
      </c>
      <c r="I215" s="1">
        <v>0.14000000000000001</v>
      </c>
      <c r="J215" s="1">
        <v>1.71</v>
      </c>
      <c r="K215" s="1">
        <v>0.2</v>
      </c>
      <c r="L215" s="1">
        <v>0</v>
      </c>
      <c r="M215" s="1"/>
      <c r="N215" s="3">
        <f t="shared" si="188"/>
        <v>99.910000000000011</v>
      </c>
      <c r="O215" s="2">
        <v>1160</v>
      </c>
      <c r="P215" s="2">
        <v>1E-4</v>
      </c>
      <c r="Q215" s="2" t="s">
        <v>36</v>
      </c>
      <c r="S215" s="2" t="s">
        <v>141</v>
      </c>
      <c r="T215" s="5">
        <f t="shared" si="175"/>
        <v>0.65912117177097207</v>
      </c>
      <c r="U215" s="5">
        <f t="shared" si="176"/>
        <v>8.6357947434292856E-3</v>
      </c>
      <c r="V215" s="5">
        <f t="shared" si="177"/>
        <v>0.2510788544527266</v>
      </c>
      <c r="W215" s="5">
        <f t="shared" si="178"/>
        <v>0.31176061238691721</v>
      </c>
      <c r="X215" s="5">
        <f t="shared" si="179"/>
        <v>0.14342431761786603</v>
      </c>
      <c r="Y215" s="5">
        <f t="shared" si="180"/>
        <v>0.27639087018544939</v>
      </c>
      <c r="Z215" s="5">
        <f t="shared" si="181"/>
        <v>3.5172636334301392E-2</v>
      </c>
      <c r="AA215" s="5">
        <f t="shared" si="182"/>
        <v>0</v>
      </c>
      <c r="AB215" s="5">
        <f t="shared" si="183"/>
        <v>1.9734987313222443E-3</v>
      </c>
      <c r="AC215" s="5">
        <f t="shared" si="184"/>
        <v>2.4093839163056113E-2</v>
      </c>
      <c r="AD215" s="5">
        <f t="shared" si="185"/>
        <v>2.677017802168385E-3</v>
      </c>
      <c r="AE215" s="5">
        <f t="shared" si="186"/>
        <v>0</v>
      </c>
      <c r="AF215" s="5">
        <f t="shared" si="187"/>
        <v>0</v>
      </c>
      <c r="AG215" s="1">
        <f t="shared" si="116"/>
        <v>1.7143286131882087</v>
      </c>
      <c r="AH215" s="1"/>
      <c r="AI215" s="5">
        <f t="shared" si="101"/>
        <v>0.3844777288907153</v>
      </c>
      <c r="AJ215" s="5">
        <f t="shared" si="102"/>
        <v>5.0374208754346908E-3</v>
      </c>
      <c r="AK215" s="5">
        <f t="shared" si="103"/>
        <v>0.14645900005471221</v>
      </c>
      <c r="AL215" s="5">
        <f t="shared" si="104"/>
        <v>0.18185580640057272</v>
      </c>
      <c r="AM215" s="5">
        <f t="shared" si="105"/>
        <v>8.3662091686805495E-2</v>
      </c>
      <c r="AN215" s="5">
        <f t="shared" si="106"/>
        <v>0.16122397308146991</v>
      </c>
      <c r="AO215" s="5">
        <f t="shared" si="107"/>
        <v>2.0516857773778485E-2</v>
      </c>
      <c r="AP215" s="5">
        <f t="shared" si="108"/>
        <v>0</v>
      </c>
      <c r="AQ215" s="5">
        <f t="shared" si="109"/>
        <v>1.1511787857591935E-3</v>
      </c>
      <c r="AR215" s="5">
        <f t="shared" si="110"/>
        <v>1.4054387809725576E-2</v>
      </c>
      <c r="AS215" s="5">
        <f t="shared" si="111"/>
        <v>1.5615546410263916E-3</v>
      </c>
      <c r="AT215" s="5">
        <f t="shared" si="112"/>
        <v>0</v>
      </c>
      <c r="AU215" s="5">
        <f t="shared" si="113"/>
        <v>0</v>
      </c>
      <c r="AV215" s="1">
        <f t="shared" si="117"/>
        <v>0.99999999999999989</v>
      </c>
    </row>
    <row r="216" spans="1:48">
      <c r="A216" s="1">
        <v>39.9</v>
      </c>
      <c r="B216" s="1">
        <v>1.01</v>
      </c>
      <c r="C216" s="1">
        <v>12.3</v>
      </c>
      <c r="D216" s="1">
        <v>21.9</v>
      </c>
      <c r="E216" s="1">
        <v>5.68</v>
      </c>
      <c r="F216" s="1">
        <v>16.899999999999999</v>
      </c>
      <c r="G216" s="1">
        <v>0.71</v>
      </c>
      <c r="H216" s="1">
        <v>0</v>
      </c>
      <c r="I216" s="1">
        <v>0.1</v>
      </c>
      <c r="J216" s="1">
        <v>1.93</v>
      </c>
      <c r="K216" s="1">
        <v>0.25</v>
      </c>
      <c r="L216" s="1">
        <v>0</v>
      </c>
      <c r="M216" s="1"/>
      <c r="N216" s="3">
        <f t="shared" si="188"/>
        <v>100.67999999999999</v>
      </c>
      <c r="O216" s="2">
        <v>1150</v>
      </c>
      <c r="P216" s="2">
        <v>1E-4</v>
      </c>
      <c r="Q216" s="2" t="s">
        <v>36</v>
      </c>
      <c r="S216" s="2" t="s">
        <v>141</v>
      </c>
      <c r="T216" s="5">
        <f t="shared" si="175"/>
        <v>0.66411451398135823</v>
      </c>
      <c r="U216" s="5">
        <f t="shared" si="176"/>
        <v>1.2640801001251563E-2</v>
      </c>
      <c r="V216" s="5">
        <f t="shared" si="177"/>
        <v>0.24127108670066696</v>
      </c>
      <c r="W216" s="5">
        <f t="shared" si="178"/>
        <v>0.30480167014613779</v>
      </c>
      <c r="X216" s="5">
        <f t="shared" si="179"/>
        <v>0.14094292803970224</v>
      </c>
      <c r="Y216" s="5">
        <f t="shared" si="180"/>
        <v>0.30135520684736089</v>
      </c>
      <c r="Z216" s="5">
        <f t="shared" si="181"/>
        <v>2.2910616327847692E-2</v>
      </c>
      <c r="AA216" s="5">
        <f t="shared" si="182"/>
        <v>0</v>
      </c>
      <c r="AB216" s="5">
        <f t="shared" si="183"/>
        <v>1.4096419509444602E-3</v>
      </c>
      <c r="AC216" s="5">
        <f t="shared" si="184"/>
        <v>2.7193631336080878E-2</v>
      </c>
      <c r="AD216" s="5">
        <f t="shared" si="185"/>
        <v>3.346272252710481E-3</v>
      </c>
      <c r="AE216" s="5">
        <f t="shared" si="186"/>
        <v>0</v>
      </c>
      <c r="AF216" s="5">
        <f t="shared" si="187"/>
        <v>0</v>
      </c>
      <c r="AG216" s="1">
        <f t="shared" si="116"/>
        <v>1.7199863685840611</v>
      </c>
      <c r="AH216" s="1"/>
      <c r="AI216" s="5">
        <f t="shared" si="101"/>
        <v>0.38611614958790347</v>
      </c>
      <c r="AJ216" s="5">
        <f t="shared" si="102"/>
        <v>7.3493611531687949E-3</v>
      </c>
      <c r="AK216" s="5">
        <f t="shared" si="103"/>
        <v>0.14027499932995852</v>
      </c>
      <c r="AL216" s="5">
        <f t="shared" si="104"/>
        <v>0.17721167778617844</v>
      </c>
      <c r="AM216" s="5">
        <f t="shared" si="105"/>
        <v>8.1944212241478534E-2</v>
      </c>
      <c r="AN216" s="5">
        <f t="shared" si="106"/>
        <v>0.17520790417394097</v>
      </c>
      <c r="AO216" s="5">
        <f t="shared" si="107"/>
        <v>1.3320231338058991E-2</v>
      </c>
      <c r="AP216" s="5">
        <f t="shared" si="108"/>
        <v>0</v>
      </c>
      <c r="AQ216" s="5">
        <f t="shared" si="109"/>
        <v>8.1956576906183002E-4</v>
      </c>
      <c r="AR216" s="5">
        <f t="shared" si="110"/>
        <v>1.5810376077844968E-2</v>
      </c>
      <c r="AS216" s="5">
        <f t="shared" si="111"/>
        <v>1.9455225424055088E-3</v>
      </c>
      <c r="AT216" s="5">
        <f t="shared" si="112"/>
        <v>0</v>
      </c>
      <c r="AU216" s="5">
        <f t="shared" si="113"/>
        <v>0</v>
      </c>
      <c r="AV216" s="1">
        <f t="shared" si="117"/>
        <v>1</v>
      </c>
    </row>
    <row r="217" spans="1:48">
      <c r="A217" s="1">
        <v>39.1</v>
      </c>
      <c r="B217" s="1">
        <v>1.08</v>
      </c>
      <c r="C217" s="1">
        <v>12.1</v>
      </c>
      <c r="D217" s="1">
        <v>21.2</v>
      </c>
      <c r="E217" s="1">
        <v>5.46</v>
      </c>
      <c r="F217" s="1">
        <v>16.399999999999999</v>
      </c>
      <c r="G217" s="1">
        <v>1.43</v>
      </c>
      <c r="H217" s="1">
        <v>0</v>
      </c>
      <c r="I217" s="1">
        <v>0.15</v>
      </c>
      <c r="J217" s="1">
        <v>2.11</v>
      </c>
      <c r="K217" s="1">
        <v>0.18</v>
      </c>
      <c r="L217" s="1">
        <v>0</v>
      </c>
      <c r="M217" s="1"/>
      <c r="N217" s="3">
        <f t="shared" si="188"/>
        <v>99.210000000000022</v>
      </c>
      <c r="O217" s="2">
        <v>1140</v>
      </c>
      <c r="P217" s="2">
        <v>1E-4</v>
      </c>
      <c r="Q217" s="2" t="s">
        <v>36</v>
      </c>
      <c r="S217" s="2" t="s">
        <v>141</v>
      </c>
      <c r="T217" s="5">
        <f t="shared" si="175"/>
        <v>0.6507989347536618</v>
      </c>
      <c r="U217" s="5">
        <f t="shared" si="176"/>
        <v>1.3516896120150187E-2</v>
      </c>
      <c r="V217" s="5">
        <f t="shared" si="177"/>
        <v>0.23734797959984308</v>
      </c>
      <c r="W217" s="5">
        <f t="shared" si="178"/>
        <v>0.29505915100904662</v>
      </c>
      <c r="X217" s="5">
        <f t="shared" si="179"/>
        <v>0.13548387096774195</v>
      </c>
      <c r="Y217" s="5">
        <f t="shared" si="180"/>
        <v>0.29243937232524964</v>
      </c>
      <c r="Z217" s="5">
        <f t="shared" si="181"/>
        <v>4.6143917392707325E-2</v>
      </c>
      <c r="AA217" s="5">
        <f t="shared" si="182"/>
        <v>0</v>
      </c>
      <c r="AB217" s="5">
        <f t="shared" si="183"/>
        <v>2.11446292641669E-3</v>
      </c>
      <c r="AC217" s="5">
        <f t="shared" si="184"/>
        <v>2.9729824932192044E-2</v>
      </c>
      <c r="AD217" s="5">
        <f t="shared" si="185"/>
        <v>2.4093160219515459E-3</v>
      </c>
      <c r="AE217" s="5">
        <f t="shared" si="186"/>
        <v>0</v>
      </c>
      <c r="AF217" s="5">
        <f t="shared" si="187"/>
        <v>0</v>
      </c>
      <c r="AG217" s="1">
        <f t="shared" si="116"/>
        <v>1.705043726048961</v>
      </c>
      <c r="AH217" s="1"/>
      <c r="AI217" s="5">
        <f t="shared" si="101"/>
        <v>0.3816904662390892</v>
      </c>
      <c r="AJ217" s="5">
        <f t="shared" si="102"/>
        <v>7.927595001608799E-3</v>
      </c>
      <c r="AK217" s="5">
        <f t="shared" si="103"/>
        <v>0.13920345617753824</v>
      </c>
      <c r="AL217" s="5">
        <f t="shared" si="104"/>
        <v>0.17305078251147082</v>
      </c>
      <c r="AM217" s="5">
        <f t="shared" si="105"/>
        <v>7.9460643089602198E-2</v>
      </c>
      <c r="AN217" s="5">
        <f t="shared" si="106"/>
        <v>0.1715142948286196</v>
      </c>
      <c r="AO217" s="5">
        <f t="shared" si="107"/>
        <v>2.7063187112294787E-2</v>
      </c>
      <c r="AP217" s="5">
        <f t="shared" si="108"/>
        <v>0</v>
      </c>
      <c r="AQ217" s="5">
        <f t="shared" si="109"/>
        <v>1.2401224051399914E-3</v>
      </c>
      <c r="AR217" s="5">
        <f t="shared" si="110"/>
        <v>1.7436400297536028E-2</v>
      </c>
      <c r="AS217" s="5">
        <f t="shared" si="111"/>
        <v>1.4130523371002166E-3</v>
      </c>
      <c r="AT217" s="5">
        <f t="shared" si="112"/>
        <v>0</v>
      </c>
      <c r="AU217" s="5">
        <f t="shared" si="113"/>
        <v>0</v>
      </c>
      <c r="AV217" s="1">
        <f t="shared" si="117"/>
        <v>1</v>
      </c>
    </row>
    <row r="218" spans="1:48">
      <c r="A218" s="1">
        <v>39.6</v>
      </c>
      <c r="B218" s="1">
        <v>0.7</v>
      </c>
      <c r="C218" s="1">
        <v>12.7</v>
      </c>
      <c r="D218" s="1">
        <v>25.5</v>
      </c>
      <c r="E218" s="1">
        <v>6.58</v>
      </c>
      <c r="F218" s="1">
        <v>11.9</v>
      </c>
      <c r="G218" s="1">
        <v>0.2</v>
      </c>
      <c r="H218" s="1">
        <v>0</v>
      </c>
      <c r="I218" s="1">
        <v>0.24</v>
      </c>
      <c r="J218" s="1">
        <v>0.54</v>
      </c>
      <c r="K218" s="1">
        <v>0.21</v>
      </c>
      <c r="L218" s="1">
        <v>0.1</v>
      </c>
      <c r="M218" s="1"/>
      <c r="N218" s="3">
        <f t="shared" si="188"/>
        <v>98.27</v>
      </c>
      <c r="O218" s="2">
        <v>1200</v>
      </c>
      <c r="P218" s="2">
        <v>1E-4</v>
      </c>
      <c r="Q218" s="2" t="s">
        <v>13</v>
      </c>
      <c r="S218" s="2" t="s">
        <v>141</v>
      </c>
      <c r="T218" s="5">
        <f t="shared" si="175"/>
        <v>0.65912117177097207</v>
      </c>
      <c r="U218" s="5">
        <f t="shared" si="176"/>
        <v>8.7609511889862324E-3</v>
      </c>
      <c r="V218" s="5">
        <f t="shared" si="177"/>
        <v>0.24911730090231463</v>
      </c>
      <c r="W218" s="5">
        <f t="shared" si="178"/>
        <v>0.35490605427974953</v>
      </c>
      <c r="X218" s="5">
        <f t="shared" si="179"/>
        <v>0.1632754342431762</v>
      </c>
      <c r="Y218" s="5">
        <f t="shared" si="180"/>
        <v>0.21219686162624823</v>
      </c>
      <c r="Z218" s="5">
        <f t="shared" si="181"/>
        <v>6.4536947402387872E-3</v>
      </c>
      <c r="AA218" s="5">
        <f t="shared" si="182"/>
        <v>0</v>
      </c>
      <c r="AB218" s="5">
        <f t="shared" si="183"/>
        <v>3.3831406822667043E-3</v>
      </c>
      <c r="AC218" s="5">
        <f t="shared" si="184"/>
        <v>7.6085807883335107E-3</v>
      </c>
      <c r="AD218" s="5">
        <f t="shared" si="185"/>
        <v>2.8108686922768038E-3</v>
      </c>
      <c r="AE218" s="5">
        <f t="shared" si="186"/>
        <v>1.3158760444766102E-3</v>
      </c>
      <c r="AF218" s="5">
        <f t="shared" si="187"/>
        <v>0</v>
      </c>
      <c r="AG218" s="1">
        <f t="shared" si="116"/>
        <v>1.6689499349590391</v>
      </c>
      <c r="AH218" s="1"/>
      <c r="AI218" s="5">
        <f t="shared" si="101"/>
        <v>0.39493166209755048</v>
      </c>
      <c r="AJ218" s="5">
        <f t="shared" si="102"/>
        <v>5.2493792686484943E-3</v>
      </c>
      <c r="AK218" s="5">
        <f t="shared" si="103"/>
        <v>0.14926589209425786</v>
      </c>
      <c r="AL218" s="5">
        <f t="shared" si="104"/>
        <v>0.21265230720564424</v>
      </c>
      <c r="AM218" s="5">
        <f t="shared" si="105"/>
        <v>9.7831235570995989E-2</v>
      </c>
      <c r="AN218" s="5">
        <f t="shared" si="106"/>
        <v>0.12714393474688393</v>
      </c>
      <c r="AO218" s="5">
        <f t="shared" si="107"/>
        <v>3.8669193155858087E-3</v>
      </c>
      <c r="AP218" s="5">
        <f t="shared" si="108"/>
        <v>0</v>
      </c>
      <c r="AQ218" s="5">
        <f t="shared" si="109"/>
        <v>2.0271073513956164E-3</v>
      </c>
      <c r="AR218" s="5">
        <f t="shared" si="110"/>
        <v>4.5589029538625724E-3</v>
      </c>
      <c r="AS218" s="5">
        <f t="shared" si="111"/>
        <v>1.684213908037805E-3</v>
      </c>
      <c r="AT218" s="5">
        <f t="shared" si="112"/>
        <v>7.8844548713733929E-4</v>
      </c>
      <c r="AU218" s="5">
        <f t="shared" si="113"/>
        <v>0</v>
      </c>
      <c r="AV218" s="1">
        <f t="shared" si="117"/>
        <v>1</v>
      </c>
    </row>
    <row r="219" spans="1:48">
      <c r="A219" s="1">
        <v>39.299999999999997</v>
      </c>
      <c r="B219" s="1">
        <v>0.73</v>
      </c>
      <c r="C219" s="1">
        <v>12</v>
      </c>
      <c r="D219" s="1">
        <v>26</v>
      </c>
      <c r="E219" s="1">
        <v>6.69</v>
      </c>
      <c r="F219" s="1">
        <v>12.4</v>
      </c>
      <c r="G219" s="1">
        <v>0.13</v>
      </c>
      <c r="H219" s="1">
        <v>0</v>
      </c>
      <c r="I219" s="1">
        <v>0.24</v>
      </c>
      <c r="J219" s="1">
        <v>1.2</v>
      </c>
      <c r="K219" s="1">
        <v>0</v>
      </c>
      <c r="L219" s="1">
        <v>0.1</v>
      </c>
      <c r="M219" s="1"/>
      <c r="N219" s="3">
        <f t="shared" si="188"/>
        <v>98.789999999999992</v>
      </c>
      <c r="O219" s="2">
        <v>1200</v>
      </c>
      <c r="P219" s="2">
        <v>1E-4</v>
      </c>
      <c r="Q219" s="2" t="s">
        <v>13</v>
      </c>
      <c r="S219" s="2" t="s">
        <v>141</v>
      </c>
      <c r="T219" s="5">
        <f t="shared" si="175"/>
        <v>0.6541278295605859</v>
      </c>
      <c r="U219" s="5">
        <f t="shared" si="176"/>
        <v>9.136420525657071E-3</v>
      </c>
      <c r="V219" s="5">
        <f t="shared" si="177"/>
        <v>0.23538642604943116</v>
      </c>
      <c r="W219" s="5">
        <f t="shared" si="178"/>
        <v>0.36186499652052889</v>
      </c>
      <c r="X219" s="5">
        <f t="shared" si="179"/>
        <v>0.16600496277915636</v>
      </c>
      <c r="Y219" s="5">
        <f t="shared" si="180"/>
        <v>0.22111269614835949</v>
      </c>
      <c r="Z219" s="5">
        <f t="shared" si="181"/>
        <v>4.1949015811552116E-3</v>
      </c>
      <c r="AA219" s="5">
        <f t="shared" si="182"/>
        <v>0</v>
      </c>
      <c r="AB219" s="5">
        <f t="shared" si="183"/>
        <v>3.3831406822667043E-3</v>
      </c>
      <c r="AC219" s="5">
        <f t="shared" si="184"/>
        <v>1.6907957307407798E-2</v>
      </c>
      <c r="AD219" s="5">
        <f t="shared" si="185"/>
        <v>0</v>
      </c>
      <c r="AE219" s="5">
        <f t="shared" si="186"/>
        <v>1.3158760444766102E-3</v>
      </c>
      <c r="AF219" s="5">
        <f t="shared" si="187"/>
        <v>0</v>
      </c>
      <c r="AG219" s="1">
        <f t="shared" si="116"/>
        <v>1.6734352071990255</v>
      </c>
      <c r="AH219" s="1"/>
      <c r="AI219" s="5">
        <f t="shared" si="101"/>
        <v>0.39088924790548463</v>
      </c>
      <c r="AJ219" s="5">
        <f t="shared" si="102"/>
        <v>5.4596798766708724E-3</v>
      </c>
      <c r="AK219" s="5">
        <f t="shared" si="103"/>
        <v>0.14066061538373986</v>
      </c>
      <c r="AL219" s="5">
        <f t="shared" si="104"/>
        <v>0.216240817071259</v>
      </c>
      <c r="AM219" s="5">
        <f t="shared" si="105"/>
        <v>9.9200113673366147E-2</v>
      </c>
      <c r="AN219" s="5">
        <f t="shared" si="106"/>
        <v>0.13213101720170875</v>
      </c>
      <c r="AO219" s="5">
        <f t="shared" si="107"/>
        <v>2.5067606819248081E-3</v>
      </c>
      <c r="AP219" s="5">
        <f t="shared" si="108"/>
        <v>0</v>
      </c>
      <c r="AQ219" s="5">
        <f t="shared" si="109"/>
        <v>2.0216741393467882E-3</v>
      </c>
      <c r="AR219" s="5">
        <f t="shared" si="110"/>
        <v>1.010374183277052E-2</v>
      </c>
      <c r="AS219" s="5">
        <f t="shared" si="111"/>
        <v>0</v>
      </c>
      <c r="AT219" s="5">
        <f t="shared" si="112"/>
        <v>7.863322337284314E-4</v>
      </c>
      <c r="AU219" s="5">
        <f t="shared" si="113"/>
        <v>0</v>
      </c>
      <c r="AV219" s="1">
        <f t="shared" si="117"/>
        <v>0.99999999999999989</v>
      </c>
    </row>
    <row r="220" spans="1:48">
      <c r="A220" s="1">
        <v>39.299999999999997</v>
      </c>
      <c r="B220" s="1">
        <v>0.84</v>
      </c>
      <c r="C220" s="1">
        <v>12.4</v>
      </c>
      <c r="D220" s="1">
        <v>22.4</v>
      </c>
      <c r="E220" s="1">
        <v>6.08</v>
      </c>
      <c r="F220" s="1">
        <v>14.9</v>
      </c>
      <c r="G220" s="1">
        <v>0.66</v>
      </c>
      <c r="H220" s="1">
        <v>0</v>
      </c>
      <c r="I220" s="1">
        <v>0.12</v>
      </c>
      <c r="J220" s="1">
        <v>1.41</v>
      </c>
      <c r="K220" s="1">
        <v>0.22</v>
      </c>
      <c r="L220" s="1">
        <v>0.1</v>
      </c>
      <c r="M220" s="1"/>
      <c r="N220" s="3">
        <f t="shared" si="188"/>
        <v>98.429999999999993</v>
      </c>
      <c r="O220" s="2">
        <v>1180</v>
      </c>
      <c r="P220" s="2">
        <v>1E-4</v>
      </c>
      <c r="Q220" s="2" t="s">
        <v>9</v>
      </c>
      <c r="S220" s="2" t="s">
        <v>141</v>
      </c>
      <c r="T220" s="5">
        <f t="shared" si="175"/>
        <v>0.6541278295605859</v>
      </c>
      <c r="U220" s="5">
        <f t="shared" si="176"/>
        <v>1.0513141426783479E-2</v>
      </c>
      <c r="V220" s="5">
        <f t="shared" si="177"/>
        <v>0.24323264025107888</v>
      </c>
      <c r="W220" s="5">
        <f t="shared" si="178"/>
        <v>0.31176061238691721</v>
      </c>
      <c r="X220" s="5">
        <f t="shared" si="179"/>
        <v>0.15086848635235733</v>
      </c>
      <c r="Y220" s="5">
        <f t="shared" si="180"/>
        <v>0.26569186875891587</v>
      </c>
      <c r="Z220" s="5">
        <f t="shared" si="181"/>
        <v>2.1297192642787999E-2</v>
      </c>
      <c r="AA220" s="5">
        <f t="shared" si="182"/>
        <v>0</v>
      </c>
      <c r="AB220" s="5">
        <f t="shared" si="183"/>
        <v>1.6915703411333521E-3</v>
      </c>
      <c r="AC220" s="5">
        <f t="shared" si="184"/>
        <v>1.9866849836204164E-2</v>
      </c>
      <c r="AD220" s="5">
        <f t="shared" si="185"/>
        <v>2.9447195823852231E-3</v>
      </c>
      <c r="AE220" s="5">
        <f t="shared" si="186"/>
        <v>1.3158760444766102E-3</v>
      </c>
      <c r="AF220" s="5">
        <f t="shared" si="187"/>
        <v>0</v>
      </c>
      <c r="AG220" s="1">
        <f t="shared" si="116"/>
        <v>1.6833107871836261</v>
      </c>
      <c r="AH220" s="1"/>
      <c r="AI220" s="5">
        <f t="shared" si="101"/>
        <v>0.38859599459646871</v>
      </c>
      <c r="AJ220" s="5">
        <f t="shared" si="102"/>
        <v>6.2455142014346508E-3</v>
      </c>
      <c r="AK220" s="5">
        <f t="shared" si="103"/>
        <v>0.14449657312422695</v>
      </c>
      <c r="AL220" s="5">
        <f t="shared" si="104"/>
        <v>0.18520680480431592</v>
      </c>
      <c r="AM220" s="5">
        <f t="shared" si="105"/>
        <v>8.9626043806668512E-2</v>
      </c>
      <c r="AN220" s="5">
        <f t="shared" si="106"/>
        <v>0.15783886777286632</v>
      </c>
      <c r="AO220" s="5">
        <f t="shared" si="107"/>
        <v>1.2651967066890047E-2</v>
      </c>
      <c r="AP220" s="5">
        <f t="shared" si="108"/>
        <v>0</v>
      </c>
      <c r="AQ220" s="5">
        <f t="shared" si="109"/>
        <v>1.0049067314322538E-3</v>
      </c>
      <c r="AR220" s="5">
        <f t="shared" si="110"/>
        <v>1.1802247087980529E-2</v>
      </c>
      <c r="AS220" s="5">
        <f t="shared" si="111"/>
        <v>1.7493617962919847E-3</v>
      </c>
      <c r="AT220" s="5">
        <f t="shared" si="112"/>
        <v>7.81719011424042E-4</v>
      </c>
      <c r="AU220" s="5">
        <f t="shared" si="113"/>
        <v>0</v>
      </c>
      <c r="AV220" s="1">
        <f t="shared" si="117"/>
        <v>0.99999999999999989</v>
      </c>
    </row>
    <row r="221" spans="1:48">
      <c r="A221" s="1">
        <v>40.6</v>
      </c>
      <c r="B221" s="1">
        <v>0.62</v>
      </c>
      <c r="C221" s="1">
        <v>12.6</v>
      </c>
      <c r="D221" s="1">
        <v>24.2</v>
      </c>
      <c r="E221" s="1">
        <v>5.9</v>
      </c>
      <c r="F221" s="1">
        <v>13.6</v>
      </c>
      <c r="G221" s="1">
        <v>0.74</v>
      </c>
      <c r="H221" s="1">
        <v>0</v>
      </c>
      <c r="I221" s="1">
        <v>0.21</v>
      </c>
      <c r="J221" s="1">
        <v>1.35</v>
      </c>
      <c r="K221" s="1">
        <v>0.23</v>
      </c>
      <c r="L221" s="1">
        <v>0.1</v>
      </c>
      <c r="M221" s="1"/>
      <c r="N221" s="3">
        <f t="shared" si="188"/>
        <v>100.14999999999998</v>
      </c>
      <c r="O221" s="2">
        <v>1170</v>
      </c>
      <c r="P221" s="2">
        <v>1E-4</v>
      </c>
      <c r="Q221" s="2" t="s">
        <v>36</v>
      </c>
      <c r="S221" s="2" t="s">
        <v>141</v>
      </c>
      <c r="T221" s="5">
        <f t="shared" si="175"/>
        <v>0.67576564580559262</v>
      </c>
      <c r="U221" s="5">
        <f t="shared" si="176"/>
        <v>7.7596996245306625E-3</v>
      </c>
      <c r="V221" s="5">
        <f t="shared" si="177"/>
        <v>0.24715574735190271</v>
      </c>
      <c r="W221" s="5">
        <f t="shared" si="178"/>
        <v>0.33681280445372302</v>
      </c>
      <c r="X221" s="5">
        <f t="shared" si="179"/>
        <v>0.14640198511166255</v>
      </c>
      <c r="Y221" s="5">
        <f t="shared" si="180"/>
        <v>0.24251069900142652</v>
      </c>
      <c r="Z221" s="5">
        <f t="shared" si="181"/>
        <v>2.3878670538883512E-2</v>
      </c>
      <c r="AA221" s="5">
        <f t="shared" si="182"/>
        <v>0</v>
      </c>
      <c r="AB221" s="5">
        <f t="shared" si="183"/>
        <v>2.9602480969833662E-3</v>
      </c>
      <c r="AC221" s="5">
        <f t="shared" si="184"/>
        <v>1.9021451970833776E-2</v>
      </c>
      <c r="AD221" s="5">
        <f t="shared" si="185"/>
        <v>3.0785704724936424E-3</v>
      </c>
      <c r="AE221" s="5">
        <f t="shared" si="186"/>
        <v>1.3158760444766102E-3</v>
      </c>
      <c r="AF221" s="5">
        <f t="shared" si="187"/>
        <v>0</v>
      </c>
      <c r="AG221" s="1">
        <f t="shared" si="116"/>
        <v>1.7066613984725092</v>
      </c>
      <c r="AH221" s="1"/>
      <c r="AI221" s="5">
        <f t="shared" si="101"/>
        <v>0.39595765534417915</v>
      </c>
      <c r="AJ221" s="5">
        <f t="shared" si="102"/>
        <v>4.5467130336900603E-3</v>
      </c>
      <c r="AK221" s="5">
        <f t="shared" si="103"/>
        <v>0.14481826774374301</v>
      </c>
      <c r="AL221" s="5">
        <f t="shared" si="104"/>
        <v>0.19735186180174707</v>
      </c>
      <c r="AM221" s="5">
        <f t="shared" si="105"/>
        <v>8.578267794812422E-2</v>
      </c>
      <c r="AN221" s="5">
        <f t="shared" si="106"/>
        <v>0.14209655132440313</v>
      </c>
      <c r="AO221" s="5">
        <f t="shared" si="107"/>
        <v>1.399145170814511E-2</v>
      </c>
      <c r="AP221" s="5">
        <f t="shared" si="108"/>
        <v>0</v>
      </c>
      <c r="AQ221" s="5">
        <f t="shared" si="109"/>
        <v>1.734525723516591E-3</v>
      </c>
      <c r="AR221" s="5">
        <f t="shared" si="110"/>
        <v>1.11454164181942E-2</v>
      </c>
      <c r="AS221" s="5">
        <f t="shared" si="111"/>
        <v>1.803855454426411E-3</v>
      </c>
      <c r="AT221" s="5">
        <f t="shared" si="112"/>
        <v>7.7102349983092222E-4</v>
      </c>
      <c r="AU221" s="5">
        <f t="shared" si="113"/>
        <v>0</v>
      </c>
      <c r="AV221" s="1">
        <f t="shared" si="117"/>
        <v>0.99999999999999989</v>
      </c>
    </row>
    <row r="222" spans="1:48">
      <c r="A222" s="1">
        <v>40.5</v>
      </c>
      <c r="B222" s="1">
        <v>0.59</v>
      </c>
      <c r="C222" s="1">
        <v>12.1</v>
      </c>
      <c r="D222" s="1">
        <v>24.2</v>
      </c>
      <c r="E222" s="1">
        <v>5.92</v>
      </c>
      <c r="F222" s="1">
        <v>13.6</v>
      </c>
      <c r="G222" s="1">
        <v>1.64</v>
      </c>
      <c r="H222" s="1">
        <v>0</v>
      </c>
      <c r="I222" s="1">
        <v>0.25</v>
      </c>
      <c r="J222" s="1">
        <v>2.1</v>
      </c>
      <c r="K222" s="1">
        <v>0.18</v>
      </c>
      <c r="L222" s="1">
        <v>0.1</v>
      </c>
      <c r="M222" s="1"/>
      <c r="N222" s="3">
        <f t="shared" si="188"/>
        <v>101.17999999999999</v>
      </c>
      <c r="O222" s="2">
        <v>1160</v>
      </c>
      <c r="P222" s="2">
        <v>1E-4</v>
      </c>
      <c r="Q222" s="2" t="s">
        <v>36</v>
      </c>
      <c r="S222" s="2" t="s">
        <v>141</v>
      </c>
      <c r="T222" s="5">
        <f t="shared" si="175"/>
        <v>0.67410119840213056</v>
      </c>
      <c r="U222" s="5">
        <f t="shared" si="176"/>
        <v>7.384230287859824E-3</v>
      </c>
      <c r="V222" s="5">
        <f t="shared" si="177"/>
        <v>0.23734797959984308</v>
      </c>
      <c r="W222" s="5">
        <f t="shared" si="178"/>
        <v>0.33681280445372302</v>
      </c>
      <c r="X222" s="5">
        <f t="shared" si="179"/>
        <v>0.14689826302729531</v>
      </c>
      <c r="Y222" s="5">
        <f t="shared" si="180"/>
        <v>0.24251069900142652</v>
      </c>
      <c r="Z222" s="5">
        <f t="shared" si="181"/>
        <v>5.2920296869958049E-2</v>
      </c>
      <c r="AA222" s="5">
        <f t="shared" si="182"/>
        <v>0</v>
      </c>
      <c r="AB222" s="5">
        <f t="shared" si="183"/>
        <v>3.5241048773611504E-3</v>
      </c>
      <c r="AC222" s="5">
        <f t="shared" si="184"/>
        <v>2.9588925287963651E-2</v>
      </c>
      <c r="AD222" s="5">
        <f t="shared" si="185"/>
        <v>2.4093160219515459E-3</v>
      </c>
      <c r="AE222" s="5">
        <f t="shared" si="186"/>
        <v>1.3158760444766102E-3</v>
      </c>
      <c r="AF222" s="5">
        <f t="shared" si="187"/>
        <v>0</v>
      </c>
      <c r="AG222" s="1">
        <f t="shared" si="116"/>
        <v>1.7348136938739895</v>
      </c>
      <c r="AH222" s="1"/>
      <c r="AI222" s="5">
        <f t="shared" si="101"/>
        <v>0.38857267543052654</v>
      </c>
      <c r="AJ222" s="5">
        <f t="shared" si="102"/>
        <v>4.2564975789245686E-3</v>
      </c>
      <c r="AK222" s="5">
        <f t="shared" si="103"/>
        <v>0.13681467954626553</v>
      </c>
      <c r="AL222" s="5">
        <f t="shared" si="104"/>
        <v>0.19414926550504152</v>
      </c>
      <c r="AM222" s="5">
        <f t="shared" si="105"/>
        <v>8.4676679430203669E-2</v>
      </c>
      <c r="AN222" s="5">
        <f t="shared" si="106"/>
        <v>0.1397906298859557</v>
      </c>
      <c r="AO222" s="5">
        <f t="shared" si="107"/>
        <v>3.0504887675737925E-2</v>
      </c>
      <c r="AP222" s="5">
        <f t="shared" si="108"/>
        <v>0</v>
      </c>
      <c r="AQ222" s="5">
        <f t="shared" si="109"/>
        <v>2.0314025014937015E-3</v>
      </c>
      <c r="AR222" s="5">
        <f t="shared" si="110"/>
        <v>1.7055967100357051E-2</v>
      </c>
      <c r="AS222" s="5">
        <f t="shared" si="111"/>
        <v>1.388803898919736E-3</v>
      </c>
      <c r="AT222" s="5">
        <f t="shared" si="112"/>
        <v>7.5851144657392282E-4</v>
      </c>
      <c r="AU222" s="5">
        <f t="shared" si="113"/>
        <v>0</v>
      </c>
      <c r="AV222" s="1">
        <f t="shared" si="117"/>
        <v>0.99999999999999967</v>
      </c>
    </row>
    <row r="223" spans="1:48">
      <c r="A223" s="1">
        <v>39.5</v>
      </c>
      <c r="B223" s="1">
        <v>1.27</v>
      </c>
      <c r="C223" s="1">
        <v>11.1</v>
      </c>
      <c r="D223" s="1">
        <v>22.9</v>
      </c>
      <c r="E223" s="1">
        <v>5.66</v>
      </c>
      <c r="F223" s="1">
        <v>15.5</v>
      </c>
      <c r="G223" s="1">
        <v>0.75</v>
      </c>
      <c r="H223" s="1">
        <v>0</v>
      </c>
      <c r="I223" s="1">
        <v>0.2</v>
      </c>
      <c r="J223" s="1">
        <v>2.57</v>
      </c>
      <c r="K223" s="1">
        <v>0.2</v>
      </c>
      <c r="L223" s="1">
        <v>0.1</v>
      </c>
      <c r="M223" s="1"/>
      <c r="N223" s="3">
        <f t="shared" si="188"/>
        <v>99.75</v>
      </c>
      <c r="O223" s="2">
        <v>1150</v>
      </c>
      <c r="P223" s="2">
        <v>1E-4</v>
      </c>
      <c r="Q223" s="2" t="s">
        <v>36</v>
      </c>
      <c r="S223" s="2" t="s">
        <v>141</v>
      </c>
      <c r="T223" s="5">
        <f t="shared" si="175"/>
        <v>0.65745672436751001</v>
      </c>
      <c r="U223" s="5">
        <f t="shared" si="176"/>
        <v>1.5894868585732164E-2</v>
      </c>
      <c r="V223" s="5">
        <f t="shared" si="177"/>
        <v>0.21773244409572381</v>
      </c>
      <c r="W223" s="5">
        <f t="shared" si="178"/>
        <v>0.31871955462769658</v>
      </c>
      <c r="X223" s="5">
        <f t="shared" si="179"/>
        <v>0.14044665012406948</v>
      </c>
      <c r="Y223" s="5">
        <f t="shared" si="180"/>
        <v>0.27639087018544939</v>
      </c>
      <c r="Z223" s="5">
        <f t="shared" si="181"/>
        <v>2.4201355275895453E-2</v>
      </c>
      <c r="AA223" s="5">
        <f t="shared" si="182"/>
        <v>0</v>
      </c>
      <c r="AB223" s="5">
        <f t="shared" si="183"/>
        <v>2.8192839018889204E-3</v>
      </c>
      <c r="AC223" s="5">
        <f t="shared" si="184"/>
        <v>3.621120856669837E-2</v>
      </c>
      <c r="AD223" s="5">
        <f t="shared" si="185"/>
        <v>2.677017802168385E-3</v>
      </c>
      <c r="AE223" s="5">
        <f t="shared" si="186"/>
        <v>1.3158760444766102E-3</v>
      </c>
      <c r="AF223" s="5">
        <f t="shared" si="187"/>
        <v>0</v>
      </c>
      <c r="AG223" s="1">
        <f t="shared" si="116"/>
        <v>1.6938658535773095</v>
      </c>
      <c r="AH223" s="1"/>
      <c r="AI223" s="5">
        <f t="shared" si="101"/>
        <v>0.38813978272188077</v>
      </c>
      <c r="AJ223" s="5">
        <f t="shared" si="102"/>
        <v>9.3837824005740898E-3</v>
      </c>
      <c r="AK223" s="5">
        <f t="shared" si="103"/>
        <v>0.12854172816335502</v>
      </c>
      <c r="AL223" s="5">
        <f t="shared" si="104"/>
        <v>0.18816103645668653</v>
      </c>
      <c r="AM223" s="5">
        <f t="shared" si="105"/>
        <v>8.2914860009402375E-2</v>
      </c>
      <c r="AN223" s="5">
        <f t="shared" si="106"/>
        <v>0.16317164054150685</v>
      </c>
      <c r="AO223" s="5">
        <f t="shared" si="107"/>
        <v>1.4287645757061649E-2</v>
      </c>
      <c r="AP223" s="5">
        <f t="shared" si="108"/>
        <v>0</v>
      </c>
      <c r="AQ223" s="5">
        <f t="shared" si="109"/>
        <v>1.6644080143270012E-3</v>
      </c>
      <c r="AR223" s="5">
        <f t="shared" si="110"/>
        <v>2.1377849072418097E-2</v>
      </c>
      <c r="AS223" s="5">
        <f t="shared" si="111"/>
        <v>1.5804190140055879E-3</v>
      </c>
      <c r="AT223" s="5">
        <f t="shared" si="112"/>
        <v>7.768478487818767E-4</v>
      </c>
      <c r="AU223" s="5">
        <f t="shared" si="113"/>
        <v>0</v>
      </c>
      <c r="AV223" s="1">
        <f t="shared" si="117"/>
        <v>0.99999999999999989</v>
      </c>
    </row>
    <row r="224" spans="1:48">
      <c r="A224" s="1">
        <v>51.6</v>
      </c>
      <c r="B224" s="1">
        <v>2.0499999999999998</v>
      </c>
      <c r="C224" s="1">
        <v>12.8</v>
      </c>
      <c r="D224" s="1">
        <v>10.6</v>
      </c>
      <c r="E224" s="1">
        <v>6.34</v>
      </c>
      <c r="F224" s="1">
        <v>10.6</v>
      </c>
      <c r="G224" s="1">
        <v>2.06</v>
      </c>
      <c r="H224" s="1">
        <v>0.08</v>
      </c>
      <c r="I224" s="1">
        <v>0</v>
      </c>
      <c r="J224" s="1">
        <v>0</v>
      </c>
      <c r="K224" s="1">
        <v>0</v>
      </c>
      <c r="L224" s="1">
        <v>0</v>
      </c>
      <c r="M224" s="1"/>
      <c r="N224" s="3">
        <f t="shared" si="188"/>
        <v>96.13</v>
      </c>
      <c r="O224" s="2">
        <v>1149</v>
      </c>
      <c r="P224" s="2">
        <v>1E-4</v>
      </c>
      <c r="Q224" s="2" t="s">
        <v>5</v>
      </c>
      <c r="R224" s="2" t="s">
        <v>105</v>
      </c>
      <c r="S224" s="2" t="s">
        <v>138</v>
      </c>
      <c r="T224" s="5">
        <f t="shared" si="175"/>
        <v>0.85885486018641821</v>
      </c>
      <c r="U224" s="5">
        <f t="shared" si="176"/>
        <v>2.5657071339173963E-2</v>
      </c>
      <c r="V224" s="5">
        <f t="shared" si="177"/>
        <v>0.2510788544527266</v>
      </c>
      <c r="W224" s="5">
        <f t="shared" si="178"/>
        <v>0.14752957550452331</v>
      </c>
      <c r="X224" s="5">
        <f t="shared" si="179"/>
        <v>0.15732009925558313</v>
      </c>
      <c r="Y224" s="5">
        <f t="shared" si="180"/>
        <v>0.18901569186875891</v>
      </c>
      <c r="Z224" s="5">
        <f t="shared" si="181"/>
        <v>6.6473055824459504E-2</v>
      </c>
      <c r="AA224" s="5">
        <f t="shared" si="182"/>
        <v>1.6985138004246285E-3</v>
      </c>
      <c r="AB224" s="5">
        <f t="shared" si="183"/>
        <v>0</v>
      </c>
      <c r="AC224" s="5">
        <f t="shared" si="184"/>
        <v>0</v>
      </c>
      <c r="AD224" s="5">
        <f t="shared" si="185"/>
        <v>0</v>
      </c>
      <c r="AE224" s="5">
        <f t="shared" si="186"/>
        <v>0</v>
      </c>
      <c r="AF224" s="5">
        <f t="shared" si="187"/>
        <v>0</v>
      </c>
      <c r="AG224" s="1">
        <f t="shared" si="116"/>
        <v>1.6976277222320684</v>
      </c>
      <c r="AH224" s="1"/>
      <c r="AI224" s="5">
        <f t="shared" si="101"/>
        <v>0.50591472378713398</v>
      </c>
      <c r="AJ224" s="5">
        <f t="shared" si="102"/>
        <v>1.5113485131734083E-2</v>
      </c>
      <c r="AK224" s="5">
        <f t="shared" si="103"/>
        <v>0.14789983172671337</v>
      </c>
      <c r="AL224" s="5">
        <f t="shared" si="104"/>
        <v>8.6903373202782672E-2</v>
      </c>
      <c r="AM224" s="5">
        <f t="shared" si="105"/>
        <v>9.2670552674962284E-2</v>
      </c>
      <c r="AN224" s="5">
        <f t="shared" si="106"/>
        <v>0.11134107283559085</v>
      </c>
      <c r="AO224" s="5">
        <f t="shared" si="107"/>
        <v>3.915643869025634E-2</v>
      </c>
      <c r="AP224" s="5">
        <f t="shared" si="108"/>
        <v>1.0005219508264127E-3</v>
      </c>
      <c r="AQ224" s="5">
        <f t="shared" si="109"/>
        <v>0</v>
      </c>
      <c r="AR224" s="5">
        <f t="shared" si="110"/>
        <v>0</v>
      </c>
      <c r="AS224" s="5">
        <f t="shared" si="111"/>
        <v>0</v>
      </c>
      <c r="AT224" s="5">
        <f t="shared" si="112"/>
        <v>0</v>
      </c>
      <c r="AU224" s="5">
        <f t="shared" si="113"/>
        <v>0</v>
      </c>
      <c r="AV224" s="1">
        <f t="shared" si="117"/>
        <v>0.99999999999999989</v>
      </c>
    </row>
    <row r="225" spans="1:48">
      <c r="A225" s="1">
        <v>51.5</v>
      </c>
      <c r="B225" s="1">
        <v>2.15</v>
      </c>
      <c r="C225" s="1">
        <v>12.9</v>
      </c>
      <c r="D225" s="1">
        <v>12.2</v>
      </c>
      <c r="E225" s="1">
        <v>6.42</v>
      </c>
      <c r="F225" s="1">
        <v>10.7</v>
      </c>
      <c r="G225" s="1">
        <v>2.33</v>
      </c>
      <c r="H225" s="1">
        <v>0.1</v>
      </c>
      <c r="I225" s="1">
        <v>0</v>
      </c>
      <c r="J225" s="1">
        <v>0</v>
      </c>
      <c r="K225" s="1">
        <v>0</v>
      </c>
      <c r="L225" s="1">
        <v>0</v>
      </c>
      <c r="M225" s="1"/>
      <c r="N225" s="3">
        <f>SUM(A225:L225)</f>
        <v>98.3</v>
      </c>
      <c r="O225" s="2">
        <v>1155</v>
      </c>
      <c r="P225" s="2">
        <v>1E-4</v>
      </c>
      <c r="Q225" s="2" t="s">
        <v>37</v>
      </c>
      <c r="S225" s="2" t="s">
        <v>138</v>
      </c>
      <c r="T225" s="5">
        <f t="shared" si="175"/>
        <v>0.85719041278295605</v>
      </c>
      <c r="U225" s="5">
        <f t="shared" si="176"/>
        <v>2.6908635794743428E-2</v>
      </c>
      <c r="V225" s="5">
        <f t="shared" si="177"/>
        <v>0.25304040800313848</v>
      </c>
      <c r="W225" s="5">
        <f t="shared" si="178"/>
        <v>0.16979819067501739</v>
      </c>
      <c r="X225" s="5">
        <f t="shared" si="179"/>
        <v>0.15930521091811414</v>
      </c>
      <c r="Y225" s="5">
        <f t="shared" si="180"/>
        <v>0.19079885877318117</v>
      </c>
      <c r="Z225" s="5">
        <f t="shared" si="181"/>
        <v>7.5185543723781875E-2</v>
      </c>
      <c r="AA225" s="5">
        <f t="shared" si="182"/>
        <v>2.1231422505307855E-3</v>
      </c>
      <c r="AB225" s="5">
        <f t="shared" si="183"/>
        <v>0</v>
      </c>
      <c r="AC225" s="5">
        <f t="shared" si="184"/>
        <v>0</v>
      </c>
      <c r="AD225" s="5">
        <f t="shared" si="185"/>
        <v>0</v>
      </c>
      <c r="AE225" s="5">
        <f t="shared" si="186"/>
        <v>0</v>
      </c>
      <c r="AF225" s="5">
        <f t="shared" si="187"/>
        <v>0</v>
      </c>
      <c r="AG225" s="1">
        <f t="shared" si="116"/>
        <v>1.7343504029214634</v>
      </c>
      <c r="AH225" s="1"/>
      <c r="AI225" s="5">
        <f t="shared" si="101"/>
        <v>0.49424292307889078</v>
      </c>
      <c r="AJ225" s="5">
        <f t="shared" si="102"/>
        <v>1.5515109143698184E-2</v>
      </c>
      <c r="AK225" s="5">
        <f t="shared" si="103"/>
        <v>0.14589924133952353</v>
      </c>
      <c r="AL225" s="5">
        <f t="shared" si="104"/>
        <v>9.7903047959049805E-2</v>
      </c>
      <c r="AM225" s="5">
        <f t="shared" si="105"/>
        <v>9.1852955809719361E-2</v>
      </c>
      <c r="AN225" s="5">
        <f t="shared" si="106"/>
        <v>0.11001171300320049</v>
      </c>
      <c r="AO225" s="5">
        <f t="shared" si="107"/>
        <v>4.3350838214200542E-2</v>
      </c>
      <c r="AP225" s="5">
        <f t="shared" si="108"/>
        <v>1.2241714517172617E-3</v>
      </c>
      <c r="AQ225" s="5">
        <f t="shared" si="109"/>
        <v>0</v>
      </c>
      <c r="AR225" s="5">
        <f t="shared" si="110"/>
        <v>0</v>
      </c>
      <c r="AS225" s="5">
        <f t="shared" si="111"/>
        <v>0</v>
      </c>
      <c r="AT225" s="5">
        <f t="shared" si="112"/>
        <v>0</v>
      </c>
      <c r="AU225" s="5">
        <f t="shared" si="113"/>
        <v>0</v>
      </c>
      <c r="AV225" s="1">
        <f t="shared" si="117"/>
        <v>0.99999999999999978</v>
      </c>
    </row>
    <row r="226" spans="1:48">
      <c r="A226" s="1">
        <v>52</v>
      </c>
      <c r="B226" s="1">
        <v>2.23</v>
      </c>
      <c r="C226" s="1">
        <v>12.9</v>
      </c>
      <c r="D226" s="1">
        <v>12.5</v>
      </c>
      <c r="E226" s="1">
        <v>6.3</v>
      </c>
      <c r="F226" s="1">
        <v>10.6</v>
      </c>
      <c r="G226" s="1">
        <v>2.17</v>
      </c>
      <c r="H226" s="1">
        <v>0.1</v>
      </c>
      <c r="I226" s="1">
        <v>0</v>
      </c>
      <c r="J226" s="1">
        <v>0</v>
      </c>
      <c r="K226" s="1">
        <v>0</v>
      </c>
      <c r="L226" s="1">
        <v>0</v>
      </c>
      <c r="M226" s="1"/>
      <c r="N226" s="3">
        <f t="shared" si="188"/>
        <v>98.799999999999983</v>
      </c>
      <c r="O226" s="2">
        <v>1149</v>
      </c>
      <c r="P226" s="2">
        <v>1E-4</v>
      </c>
      <c r="Q226" s="2" t="s">
        <v>5</v>
      </c>
      <c r="S226" s="2" t="s">
        <v>138</v>
      </c>
      <c r="T226" s="5">
        <f t="shared" si="175"/>
        <v>0.86551264980026632</v>
      </c>
      <c r="U226" s="5">
        <f t="shared" si="176"/>
        <v>2.7909887359198998E-2</v>
      </c>
      <c r="V226" s="5">
        <f t="shared" si="177"/>
        <v>0.25304040800313848</v>
      </c>
      <c r="W226" s="5">
        <f t="shared" si="178"/>
        <v>0.17397355601948505</v>
      </c>
      <c r="X226" s="5">
        <f t="shared" si="179"/>
        <v>0.15632754342431762</v>
      </c>
      <c r="Y226" s="5">
        <f t="shared" si="180"/>
        <v>0.18901569186875891</v>
      </c>
      <c r="Z226" s="5">
        <f t="shared" si="181"/>
        <v>7.0022587931590843E-2</v>
      </c>
      <c r="AA226" s="5">
        <f t="shared" si="182"/>
        <v>2.1231422505307855E-3</v>
      </c>
      <c r="AB226" s="5">
        <f t="shared" si="183"/>
        <v>0</v>
      </c>
      <c r="AC226" s="5">
        <f t="shared" si="184"/>
        <v>0</v>
      </c>
      <c r="AD226" s="5">
        <f t="shared" si="185"/>
        <v>0</v>
      </c>
      <c r="AE226" s="5">
        <f t="shared" si="186"/>
        <v>0</v>
      </c>
      <c r="AF226" s="5">
        <f t="shared" si="187"/>
        <v>0</v>
      </c>
      <c r="AG226" s="1">
        <f t="shared" si="116"/>
        <v>1.737925466657287</v>
      </c>
      <c r="AH226" s="1"/>
      <c r="AI226" s="5">
        <f t="shared" si="101"/>
        <v>0.49801482653049961</v>
      </c>
      <c r="AJ226" s="5">
        <f t="shared" si="102"/>
        <v>1.6059312033030203E-2</v>
      </c>
      <c r="AK226" s="5">
        <f t="shared" si="103"/>
        <v>0.14559911391932967</v>
      </c>
      <c r="AL226" s="5">
        <f t="shared" si="104"/>
        <v>0.10010415254119298</v>
      </c>
      <c r="AM226" s="5">
        <f t="shared" si="105"/>
        <v>8.9950660384186018E-2</v>
      </c>
      <c r="AN226" s="5">
        <f t="shared" si="106"/>
        <v>0.10875937748487587</v>
      </c>
      <c r="AO226" s="5">
        <f t="shared" si="107"/>
        <v>4.0290903882242872E-2</v>
      </c>
      <c r="AP226" s="5">
        <f t="shared" si="108"/>
        <v>1.2216532246428391E-3</v>
      </c>
      <c r="AQ226" s="5">
        <f t="shared" si="109"/>
        <v>0</v>
      </c>
      <c r="AR226" s="5">
        <f t="shared" si="110"/>
        <v>0</v>
      </c>
      <c r="AS226" s="5">
        <f t="shared" si="111"/>
        <v>0</v>
      </c>
      <c r="AT226" s="5">
        <f t="shared" si="112"/>
        <v>0</v>
      </c>
      <c r="AU226" s="5">
        <f t="shared" si="113"/>
        <v>0</v>
      </c>
      <c r="AV226" s="1">
        <f t="shared" si="117"/>
        <v>1</v>
      </c>
    </row>
    <row r="227" spans="1:48">
      <c r="A227" s="1">
        <v>51.4</v>
      </c>
      <c r="B227" s="1">
        <v>2.2999999999999998</v>
      </c>
      <c r="C227" s="1">
        <v>12.5</v>
      </c>
      <c r="D227" s="1">
        <v>13.5</v>
      </c>
      <c r="E227" s="1">
        <v>6.03</v>
      </c>
      <c r="F227" s="1">
        <v>9.94</v>
      </c>
      <c r="G227" s="1">
        <v>2.25</v>
      </c>
      <c r="H227" s="1">
        <v>7.0000000000000007E-2</v>
      </c>
      <c r="I227" s="1">
        <v>0</v>
      </c>
      <c r="J227" s="1">
        <v>0</v>
      </c>
      <c r="K227" s="1">
        <v>0</v>
      </c>
      <c r="L227" s="1">
        <v>0</v>
      </c>
      <c r="M227" s="1"/>
      <c r="N227" s="3">
        <f t="shared" si="188"/>
        <v>97.989999999999981</v>
      </c>
      <c r="O227" s="2">
        <v>1143</v>
      </c>
      <c r="P227" s="2">
        <v>1E-4</v>
      </c>
      <c r="Q227" s="2" t="s">
        <v>38</v>
      </c>
      <c r="S227" s="2" t="s">
        <v>138</v>
      </c>
      <c r="T227" s="5">
        <f t="shared" si="175"/>
        <v>0.85552596537949399</v>
      </c>
      <c r="U227" s="5">
        <f t="shared" si="176"/>
        <v>2.8785982478097619E-2</v>
      </c>
      <c r="V227" s="5">
        <f t="shared" si="177"/>
        <v>0.2451941938014908</v>
      </c>
      <c r="W227" s="5">
        <f t="shared" si="178"/>
        <v>0.18789144050104387</v>
      </c>
      <c r="X227" s="5">
        <f t="shared" si="179"/>
        <v>0.14962779156327546</v>
      </c>
      <c r="Y227" s="5">
        <f t="shared" si="180"/>
        <v>0.17724679029957205</v>
      </c>
      <c r="Z227" s="5">
        <f t="shared" si="181"/>
        <v>7.2604065827686359E-2</v>
      </c>
      <c r="AA227" s="5">
        <f t="shared" si="182"/>
        <v>1.48619957537155E-3</v>
      </c>
      <c r="AB227" s="5">
        <f t="shared" si="183"/>
        <v>0</v>
      </c>
      <c r="AC227" s="5">
        <f t="shared" si="184"/>
        <v>0</v>
      </c>
      <c r="AD227" s="5">
        <f t="shared" si="185"/>
        <v>0</v>
      </c>
      <c r="AE227" s="5">
        <f t="shared" si="186"/>
        <v>0</v>
      </c>
      <c r="AF227" s="5">
        <f t="shared" si="187"/>
        <v>0</v>
      </c>
      <c r="AG227" s="1">
        <f t="shared" si="116"/>
        <v>1.7183624294260318</v>
      </c>
      <c r="AH227" s="1"/>
      <c r="AI227" s="5">
        <f t="shared" si="101"/>
        <v>0.49787282981114594</v>
      </c>
      <c r="AJ227" s="5">
        <f t="shared" si="102"/>
        <v>1.6751985486387018E-2</v>
      </c>
      <c r="AK227" s="5">
        <f t="shared" si="103"/>
        <v>0.14269061613701056</v>
      </c>
      <c r="AL227" s="5">
        <f t="shared" si="104"/>
        <v>0.10934331272815563</v>
      </c>
      <c r="AM227" s="5">
        <f t="shared" si="105"/>
        <v>8.7075804848255556E-2</v>
      </c>
      <c r="AN227" s="5">
        <f t="shared" si="106"/>
        <v>0.10314866483596019</v>
      </c>
      <c r="AO227" s="5">
        <f t="shared" si="107"/>
        <v>4.2251893188759722E-2</v>
      </c>
      <c r="AP227" s="5">
        <f t="shared" si="108"/>
        <v>8.6489296432532632E-4</v>
      </c>
      <c r="AQ227" s="5">
        <f t="shared" si="109"/>
        <v>0</v>
      </c>
      <c r="AR227" s="5">
        <f t="shared" si="110"/>
        <v>0</v>
      </c>
      <c r="AS227" s="5">
        <f t="shared" si="111"/>
        <v>0</v>
      </c>
      <c r="AT227" s="5">
        <f t="shared" si="112"/>
        <v>0</v>
      </c>
      <c r="AU227" s="5">
        <f t="shared" si="113"/>
        <v>0</v>
      </c>
      <c r="AV227" s="1">
        <f t="shared" si="117"/>
        <v>1</v>
      </c>
    </row>
    <row r="228" spans="1:48">
      <c r="A228" s="1">
        <v>51</v>
      </c>
      <c r="B228" s="1">
        <v>2.78</v>
      </c>
      <c r="C228" s="1">
        <v>12.3</v>
      </c>
      <c r="D228" s="1">
        <v>14</v>
      </c>
      <c r="E228" s="1">
        <v>5.63</v>
      </c>
      <c r="F228" s="1">
        <v>10</v>
      </c>
      <c r="G228" s="1">
        <v>2.5299999999999998</v>
      </c>
      <c r="H228" s="1">
        <v>0.13</v>
      </c>
      <c r="I228" s="1">
        <v>0</v>
      </c>
      <c r="J228" s="1">
        <v>0</v>
      </c>
      <c r="K228" s="1">
        <v>0</v>
      </c>
      <c r="L228" s="1">
        <v>0</v>
      </c>
      <c r="M228" s="1"/>
      <c r="N228" s="3">
        <f t="shared" si="188"/>
        <v>98.36999999999999</v>
      </c>
      <c r="O228" s="2">
        <v>1134</v>
      </c>
      <c r="P228" s="2">
        <v>1E-4</v>
      </c>
      <c r="Q228" s="2" t="s">
        <v>38</v>
      </c>
      <c r="S228" s="2" t="s">
        <v>137</v>
      </c>
      <c r="T228" s="5">
        <f t="shared" si="175"/>
        <v>0.84886817576564588</v>
      </c>
      <c r="U228" s="5">
        <f t="shared" si="176"/>
        <v>3.4793491864831036E-2</v>
      </c>
      <c r="V228" s="5">
        <f t="shared" si="177"/>
        <v>0.24127108670066696</v>
      </c>
      <c r="W228" s="5">
        <f t="shared" si="178"/>
        <v>0.19485038274182326</v>
      </c>
      <c r="X228" s="5">
        <f t="shared" si="179"/>
        <v>0.13970223325062037</v>
      </c>
      <c r="Y228" s="5">
        <f t="shared" si="180"/>
        <v>0.1783166904422254</v>
      </c>
      <c r="Z228" s="5">
        <f t="shared" si="181"/>
        <v>8.1639238464020644E-2</v>
      </c>
      <c r="AA228" s="5">
        <f t="shared" si="182"/>
        <v>2.7600849256900211E-3</v>
      </c>
      <c r="AB228" s="5">
        <f t="shared" si="183"/>
        <v>0</v>
      </c>
      <c r="AC228" s="5">
        <f t="shared" si="184"/>
        <v>0</v>
      </c>
      <c r="AD228" s="5">
        <f t="shared" si="185"/>
        <v>0</v>
      </c>
      <c r="AE228" s="5">
        <f t="shared" si="186"/>
        <v>0</v>
      </c>
      <c r="AF228" s="5">
        <f t="shared" si="187"/>
        <v>0</v>
      </c>
      <c r="AG228" s="1">
        <f t="shared" si="116"/>
        <v>1.7222013841555235</v>
      </c>
      <c r="AH228" s="1"/>
      <c r="AI228" s="5">
        <f t="shared" ref="AI228:AI290" si="189">T228/AG228</f>
        <v>0.49289716265202399</v>
      </c>
      <c r="AJ228" s="5">
        <f t="shared" ref="AJ228:AJ290" si="190">U228/AG228</f>
        <v>2.0202917141360865E-2</v>
      </c>
      <c r="AK228" s="5">
        <f t="shared" ref="AK228:AK290" si="191">V228/AG228</f>
        <v>0.14009458412958689</v>
      </c>
      <c r="AL228" s="5">
        <f t="shared" ref="AL228:AL290" si="192">W228/AG228</f>
        <v>0.11314030085823418</v>
      </c>
      <c r="AM228" s="5">
        <f t="shared" ref="AM228:AM290" si="193">X228/AG228</f>
        <v>8.11184072524265E-2</v>
      </c>
      <c r="AN228" s="5">
        <f t="shared" ref="AN228:AN290" si="194">Y228/AG228</f>
        <v>0.10353997626686526</v>
      </c>
      <c r="AO228" s="5">
        <f t="shared" ref="AO228:AO290" si="195">Z228/AG228</f>
        <v>4.7404002351358117E-2</v>
      </c>
      <c r="AP228" s="5">
        <f t="shared" ref="AP228:AP290" si="196">AA228/AG228</f>
        <v>1.6026493481442769E-3</v>
      </c>
      <c r="AQ228" s="5">
        <f t="shared" ref="AQ228:AQ290" si="197">AB228/AG228</f>
        <v>0</v>
      </c>
      <c r="AR228" s="5">
        <f t="shared" ref="AR228:AR290" si="198">AC228/AG228</f>
        <v>0</v>
      </c>
      <c r="AS228" s="5">
        <f t="shared" ref="AS228:AS290" si="199">AD228/AG228</f>
        <v>0</v>
      </c>
      <c r="AT228" s="5">
        <f t="shared" ref="AT228:AT290" si="200">AE228/AG228</f>
        <v>0</v>
      </c>
      <c r="AU228" s="5">
        <f t="shared" ref="AU228:AU290" si="201">AF228/AG228</f>
        <v>0</v>
      </c>
      <c r="AV228" s="1">
        <f t="shared" si="117"/>
        <v>1</v>
      </c>
    </row>
    <row r="229" spans="1:48">
      <c r="A229" s="1">
        <v>49.9</v>
      </c>
      <c r="B229" s="1">
        <v>3.61</v>
      </c>
      <c r="C229" s="1">
        <v>11.8</v>
      </c>
      <c r="D229" s="1">
        <v>15.2</v>
      </c>
      <c r="E229" s="1">
        <v>5.2</v>
      </c>
      <c r="F229" s="1">
        <v>9.67</v>
      </c>
      <c r="G229" s="1">
        <v>2.5299999999999998</v>
      </c>
      <c r="H229" s="1">
        <v>0.15</v>
      </c>
      <c r="I229" s="1">
        <v>0</v>
      </c>
      <c r="J229" s="1">
        <v>0</v>
      </c>
      <c r="K229" s="1">
        <v>0</v>
      </c>
      <c r="L229" s="1">
        <v>0</v>
      </c>
      <c r="M229" s="1"/>
      <c r="N229" s="3">
        <f t="shared" si="188"/>
        <v>98.060000000000016</v>
      </c>
      <c r="O229" s="2">
        <v>1122</v>
      </c>
      <c r="P229" s="2">
        <v>1E-4</v>
      </c>
      <c r="Q229" s="2" t="s">
        <v>30</v>
      </c>
      <c r="S229" s="2" t="s">
        <v>137</v>
      </c>
      <c r="T229" s="5">
        <f t="shared" si="175"/>
        <v>0.83055925432756328</v>
      </c>
      <c r="U229" s="5">
        <f t="shared" si="176"/>
        <v>4.5181476846057569E-2</v>
      </c>
      <c r="V229" s="5">
        <f t="shared" si="177"/>
        <v>0.23146331894860733</v>
      </c>
      <c r="W229" s="5">
        <f t="shared" si="178"/>
        <v>0.21155184411969383</v>
      </c>
      <c r="X229" s="5">
        <f t="shared" si="179"/>
        <v>0.12903225806451615</v>
      </c>
      <c r="Y229" s="5">
        <f t="shared" si="180"/>
        <v>0.17243223965763196</v>
      </c>
      <c r="Z229" s="5">
        <f t="shared" si="181"/>
        <v>8.1639238464020644E-2</v>
      </c>
      <c r="AA229" s="5">
        <f t="shared" si="182"/>
        <v>3.1847133757961781E-3</v>
      </c>
      <c r="AB229" s="5">
        <f t="shared" si="183"/>
        <v>0</v>
      </c>
      <c r="AC229" s="5">
        <f t="shared" si="184"/>
        <v>0</v>
      </c>
      <c r="AD229" s="5">
        <f t="shared" si="185"/>
        <v>0</v>
      </c>
      <c r="AE229" s="5">
        <f t="shared" si="186"/>
        <v>0</v>
      </c>
      <c r="AF229" s="5">
        <f t="shared" si="187"/>
        <v>0</v>
      </c>
      <c r="AG229" s="1">
        <f t="shared" si="116"/>
        <v>1.7050443438038869</v>
      </c>
      <c r="AH229" s="1"/>
      <c r="AI229" s="5">
        <f t="shared" si="189"/>
        <v>0.48711885843075392</v>
      </c>
      <c r="AJ229" s="5">
        <f t="shared" si="190"/>
        <v>2.649871072869546E-2</v>
      </c>
      <c r="AK229" s="5">
        <f t="shared" si="191"/>
        <v>0.13575208163338542</v>
      </c>
      <c r="AL229" s="5">
        <f t="shared" si="192"/>
        <v>0.12407410099829426</v>
      </c>
      <c r="AM229" s="5">
        <f t="shared" si="193"/>
        <v>7.5676775524002066E-2</v>
      </c>
      <c r="AN229" s="5">
        <f t="shared" si="194"/>
        <v>0.10113064817595442</v>
      </c>
      <c r="AO229" s="5">
        <f t="shared" si="195"/>
        <v>4.7881006004739275E-2</v>
      </c>
      <c r="AP229" s="5">
        <f t="shared" si="196"/>
        <v>1.8678185041752096E-3</v>
      </c>
      <c r="AQ229" s="5">
        <f t="shared" si="197"/>
        <v>0</v>
      </c>
      <c r="AR229" s="5">
        <f t="shared" si="198"/>
        <v>0</v>
      </c>
      <c r="AS229" s="5">
        <f t="shared" si="199"/>
        <v>0</v>
      </c>
      <c r="AT229" s="5">
        <f t="shared" si="200"/>
        <v>0</v>
      </c>
      <c r="AU229" s="5">
        <f t="shared" si="201"/>
        <v>0</v>
      </c>
      <c r="AV229" s="1">
        <f t="shared" si="117"/>
        <v>1.0000000000000002</v>
      </c>
    </row>
    <row r="230" spans="1:48">
      <c r="A230" s="1">
        <v>49.2</v>
      </c>
      <c r="B230" s="1">
        <v>4.95</v>
      </c>
      <c r="C230" s="1">
        <v>11</v>
      </c>
      <c r="D230" s="1">
        <v>17.7</v>
      </c>
      <c r="E230" s="1">
        <v>4.79</v>
      </c>
      <c r="F230" s="1">
        <v>9.4700000000000006</v>
      </c>
      <c r="G230" s="1">
        <v>2.25</v>
      </c>
      <c r="H230" s="1">
        <v>0.16</v>
      </c>
      <c r="I230" s="1">
        <v>0</v>
      </c>
      <c r="J230" s="1">
        <v>0</v>
      </c>
      <c r="K230" s="1">
        <v>0</v>
      </c>
      <c r="L230" s="1">
        <v>0</v>
      </c>
      <c r="M230" s="1"/>
      <c r="N230" s="3">
        <f t="shared" si="188"/>
        <v>99.52000000000001</v>
      </c>
      <c r="O230" s="2">
        <v>1100</v>
      </c>
      <c r="P230" s="2">
        <v>1E-4</v>
      </c>
      <c r="Q230" s="2" t="s">
        <v>11</v>
      </c>
      <c r="S230" s="2" t="s">
        <v>137</v>
      </c>
      <c r="T230" s="5">
        <f t="shared" si="175"/>
        <v>0.81890812250332901</v>
      </c>
      <c r="U230" s="5">
        <f t="shared" si="176"/>
        <v>6.195244055068836E-2</v>
      </c>
      <c r="V230" s="5">
        <f t="shared" si="177"/>
        <v>0.2157708905453119</v>
      </c>
      <c r="W230" s="5">
        <f t="shared" si="178"/>
        <v>0.24634655532359082</v>
      </c>
      <c r="X230" s="5">
        <f t="shared" si="179"/>
        <v>0.11885856079404468</v>
      </c>
      <c r="Y230" s="5">
        <f t="shared" si="180"/>
        <v>0.16886590584878747</v>
      </c>
      <c r="Z230" s="5">
        <f t="shared" si="181"/>
        <v>7.2604065827686359E-2</v>
      </c>
      <c r="AA230" s="5">
        <f t="shared" si="182"/>
        <v>3.397027600849257E-3</v>
      </c>
      <c r="AB230" s="5">
        <f t="shared" si="183"/>
        <v>0</v>
      </c>
      <c r="AC230" s="5">
        <f t="shared" si="184"/>
        <v>0</v>
      </c>
      <c r="AD230" s="5">
        <f t="shared" si="185"/>
        <v>0</v>
      </c>
      <c r="AE230" s="5">
        <f t="shared" si="186"/>
        <v>0</v>
      </c>
      <c r="AF230" s="5">
        <f t="shared" si="187"/>
        <v>0</v>
      </c>
      <c r="AG230" s="1">
        <f t="shared" si="116"/>
        <v>1.706703568994288</v>
      </c>
      <c r="AH230" s="1"/>
      <c r="AI230" s="5">
        <f t="shared" si="189"/>
        <v>0.47981860317189606</v>
      </c>
      <c r="AJ230" s="5">
        <f t="shared" si="190"/>
        <v>3.6299473251348024E-2</v>
      </c>
      <c r="AK230" s="5">
        <f t="shared" si="191"/>
        <v>0.12642552254839401</v>
      </c>
      <c r="AL230" s="5">
        <f t="shared" si="192"/>
        <v>0.14434056376219795</v>
      </c>
      <c r="AM230" s="5">
        <f t="shared" si="193"/>
        <v>6.9642182130130931E-2</v>
      </c>
      <c r="AN230" s="5">
        <f t="shared" si="194"/>
        <v>9.8942727323348453E-2</v>
      </c>
      <c r="AO230" s="5">
        <f t="shared" si="195"/>
        <v>4.2540524990212492E-2</v>
      </c>
      <c r="AP230" s="5">
        <f t="shared" si="196"/>
        <v>1.9904028224719942E-3</v>
      </c>
      <c r="AQ230" s="5">
        <f t="shared" si="197"/>
        <v>0</v>
      </c>
      <c r="AR230" s="5">
        <f t="shared" si="198"/>
        <v>0</v>
      </c>
      <c r="AS230" s="5">
        <f t="shared" si="199"/>
        <v>0</v>
      </c>
      <c r="AT230" s="5">
        <f t="shared" si="200"/>
        <v>0</v>
      </c>
      <c r="AU230" s="5">
        <f t="shared" si="201"/>
        <v>0</v>
      </c>
      <c r="AV230" s="1">
        <f t="shared" si="117"/>
        <v>0.99999999999999978</v>
      </c>
    </row>
    <row r="231" spans="1:48">
      <c r="A231" s="1">
        <v>51.7</v>
      </c>
      <c r="B231" s="1">
        <v>2.14</v>
      </c>
      <c r="C231" s="1">
        <v>12.4</v>
      </c>
      <c r="D231" s="1">
        <v>14.1</v>
      </c>
      <c r="E231" s="1">
        <v>6.75</v>
      </c>
      <c r="F231" s="1">
        <v>10.1</v>
      </c>
      <c r="G231" s="1">
        <v>2.3199999999999998</v>
      </c>
      <c r="H231" s="1">
        <v>0.11</v>
      </c>
      <c r="I231" s="1">
        <v>0</v>
      </c>
      <c r="J231" s="1">
        <v>0</v>
      </c>
      <c r="K231" s="1">
        <v>0</v>
      </c>
      <c r="L231" s="1">
        <v>0</v>
      </c>
      <c r="M231" s="1"/>
      <c r="N231" s="3">
        <f t="shared" si="188"/>
        <v>99.61999999999999</v>
      </c>
      <c r="O231" s="2">
        <v>1145</v>
      </c>
      <c r="P231" s="2">
        <v>1E-4</v>
      </c>
      <c r="Q231" s="2" t="s">
        <v>38</v>
      </c>
      <c r="S231" s="2" t="s">
        <v>137</v>
      </c>
      <c r="T231" s="5">
        <f t="shared" si="175"/>
        <v>0.86051930758988027</v>
      </c>
      <c r="U231" s="5">
        <f t="shared" si="176"/>
        <v>2.6783479349186484E-2</v>
      </c>
      <c r="V231" s="5">
        <f t="shared" si="177"/>
        <v>0.24323264025107888</v>
      </c>
      <c r="W231" s="5">
        <f t="shared" si="178"/>
        <v>0.19624217118997914</v>
      </c>
      <c r="X231" s="5">
        <f t="shared" si="179"/>
        <v>0.16749379652605459</v>
      </c>
      <c r="Y231" s="5">
        <f t="shared" si="180"/>
        <v>0.18009985734664766</v>
      </c>
      <c r="Z231" s="5">
        <f t="shared" si="181"/>
        <v>7.486285898676992E-2</v>
      </c>
      <c r="AA231" s="5">
        <f t="shared" si="182"/>
        <v>2.335456475583864E-3</v>
      </c>
      <c r="AB231" s="5">
        <f t="shared" si="183"/>
        <v>0</v>
      </c>
      <c r="AC231" s="5">
        <f t="shared" si="184"/>
        <v>0</v>
      </c>
      <c r="AD231" s="5">
        <f t="shared" si="185"/>
        <v>0</v>
      </c>
      <c r="AE231" s="5">
        <f t="shared" si="186"/>
        <v>0</v>
      </c>
      <c r="AF231" s="5">
        <f t="shared" si="187"/>
        <v>0</v>
      </c>
      <c r="AG231" s="1">
        <f t="shared" si="116"/>
        <v>1.7515695677151808</v>
      </c>
      <c r="AH231" s="1"/>
      <c r="AI231" s="5">
        <f t="shared" si="189"/>
        <v>0.49128468743172843</v>
      </c>
      <c r="AJ231" s="5">
        <f t="shared" si="190"/>
        <v>1.5291130790839186E-2</v>
      </c>
      <c r="AK231" s="5">
        <f t="shared" si="191"/>
        <v>0.13886553222568346</v>
      </c>
      <c r="AL231" s="5">
        <f t="shared" si="192"/>
        <v>0.11203789721350632</v>
      </c>
      <c r="AM231" s="5">
        <f t="shared" si="193"/>
        <v>9.562497522981081E-2</v>
      </c>
      <c r="AN231" s="5">
        <f t="shared" si="194"/>
        <v>0.10282198358902599</v>
      </c>
      <c r="AO231" s="5">
        <f t="shared" si="195"/>
        <v>4.2740442838604523E-2</v>
      </c>
      <c r="AP231" s="5">
        <f t="shared" si="196"/>
        <v>1.3333506808012937E-3</v>
      </c>
      <c r="AQ231" s="5">
        <f t="shared" si="197"/>
        <v>0</v>
      </c>
      <c r="AR231" s="5">
        <f t="shared" si="198"/>
        <v>0</v>
      </c>
      <c r="AS231" s="5">
        <f t="shared" si="199"/>
        <v>0</v>
      </c>
      <c r="AT231" s="5">
        <f t="shared" si="200"/>
        <v>0</v>
      </c>
      <c r="AU231" s="5">
        <f t="shared" si="201"/>
        <v>0</v>
      </c>
      <c r="AV231" s="1">
        <f t="shared" si="117"/>
        <v>1</v>
      </c>
    </row>
    <row r="232" spans="1:48">
      <c r="A232" s="1">
        <v>51.3</v>
      </c>
      <c r="B232" s="1">
        <v>1.19</v>
      </c>
      <c r="C232" s="1">
        <v>13.9</v>
      </c>
      <c r="D232" s="1">
        <v>10.5</v>
      </c>
      <c r="E232" s="1">
        <v>7.89</v>
      </c>
      <c r="F232" s="1">
        <v>12.3</v>
      </c>
      <c r="G232" s="1">
        <v>2.12</v>
      </c>
      <c r="H232" s="1">
        <v>7.0000000000000007E-2</v>
      </c>
      <c r="I232" s="1">
        <v>0.22</v>
      </c>
      <c r="J232" s="1">
        <v>0.13</v>
      </c>
      <c r="K232" s="1">
        <v>0</v>
      </c>
      <c r="L232" s="1">
        <v>0</v>
      </c>
      <c r="M232" s="1"/>
      <c r="N232" s="3">
        <f t="shared" si="188"/>
        <v>99.61999999999999</v>
      </c>
      <c r="O232" s="2">
        <v>1180</v>
      </c>
      <c r="P232" s="2">
        <v>1E-4</v>
      </c>
      <c r="Q232" s="2" t="s">
        <v>6</v>
      </c>
      <c r="S232" s="2" t="s">
        <v>137</v>
      </c>
      <c r="T232" s="5">
        <f t="shared" si="175"/>
        <v>0.85386151797603194</v>
      </c>
      <c r="U232" s="5">
        <f t="shared" si="176"/>
        <v>1.4893617021276595E-2</v>
      </c>
      <c r="V232" s="5">
        <f t="shared" si="177"/>
        <v>0.27265594350725775</v>
      </c>
      <c r="W232" s="5">
        <f t="shared" si="178"/>
        <v>0.14613778705636746</v>
      </c>
      <c r="X232" s="5">
        <f t="shared" si="179"/>
        <v>0.19578163771712159</v>
      </c>
      <c r="Y232" s="5">
        <f t="shared" si="180"/>
        <v>0.21932952924393725</v>
      </c>
      <c r="Z232" s="5">
        <f t="shared" si="181"/>
        <v>6.8409164246531151E-2</v>
      </c>
      <c r="AA232" s="5">
        <f t="shared" si="182"/>
        <v>1.48619957537155E-3</v>
      </c>
      <c r="AB232" s="5">
        <f t="shared" si="183"/>
        <v>3.1012122920778123E-3</v>
      </c>
      <c r="AC232" s="5">
        <f t="shared" si="184"/>
        <v>1.8316953749691783E-3</v>
      </c>
      <c r="AD232" s="5">
        <f t="shared" si="185"/>
        <v>0</v>
      </c>
      <c r="AE232" s="5">
        <f t="shared" si="186"/>
        <v>0</v>
      </c>
      <c r="AF232" s="5">
        <f t="shared" si="187"/>
        <v>0</v>
      </c>
      <c r="AG232" s="1">
        <f t="shared" si="116"/>
        <v>1.7774883040109419</v>
      </c>
      <c r="AH232" s="1"/>
      <c r="AI232" s="5">
        <f t="shared" si="189"/>
        <v>0.48037532289201251</v>
      </c>
      <c r="AJ232" s="5">
        <f t="shared" si="190"/>
        <v>8.3790239225027905E-3</v>
      </c>
      <c r="AK232" s="5">
        <f t="shared" si="191"/>
        <v>0.1533939452045921</v>
      </c>
      <c r="AL232" s="5">
        <f t="shared" si="192"/>
        <v>8.2215892350236172E-2</v>
      </c>
      <c r="AM232" s="5">
        <f t="shared" si="193"/>
        <v>0.11014510603267316</v>
      </c>
      <c r="AN232" s="5">
        <f t="shared" si="194"/>
        <v>0.12339295214996086</v>
      </c>
      <c r="AO232" s="5">
        <f t="shared" si="195"/>
        <v>3.8486421593978623E-2</v>
      </c>
      <c r="AP232" s="5">
        <f t="shared" si="196"/>
        <v>8.3612340627947179E-4</v>
      </c>
      <c r="AQ232" s="5">
        <f t="shared" si="197"/>
        <v>1.7447160046453515E-3</v>
      </c>
      <c r="AR232" s="5">
        <f t="shared" si="198"/>
        <v>1.0304964431191569E-3</v>
      </c>
      <c r="AS232" s="5">
        <f t="shared" si="199"/>
        <v>0</v>
      </c>
      <c r="AT232" s="5">
        <f t="shared" si="200"/>
        <v>0</v>
      </c>
      <c r="AU232" s="5">
        <f t="shared" si="201"/>
        <v>0</v>
      </c>
      <c r="AV232" s="1">
        <f t="shared" si="117"/>
        <v>1.0000000000000002</v>
      </c>
    </row>
    <row r="233" spans="1:48">
      <c r="A233" s="1">
        <v>51.6</v>
      </c>
      <c r="B233" s="1">
        <v>1.27</v>
      </c>
      <c r="C233" s="1">
        <v>13.7</v>
      </c>
      <c r="D233" s="1">
        <v>10.9</v>
      </c>
      <c r="E233" s="1">
        <v>7.49</v>
      </c>
      <c r="F233" s="1">
        <v>11.9</v>
      </c>
      <c r="G233" s="1">
        <v>2.17</v>
      </c>
      <c r="H233" s="1">
        <v>0.08</v>
      </c>
      <c r="I233" s="1">
        <v>0.21</v>
      </c>
      <c r="J233" s="1">
        <v>0.15</v>
      </c>
      <c r="K233" s="1">
        <v>0</v>
      </c>
      <c r="L233" s="1">
        <v>0</v>
      </c>
      <c r="M233" s="1"/>
      <c r="N233" s="3">
        <f t="shared" si="188"/>
        <v>99.470000000000013</v>
      </c>
      <c r="O233" s="2">
        <v>1170</v>
      </c>
      <c r="P233" s="2">
        <v>1E-4</v>
      </c>
      <c r="Q233" s="2" t="s">
        <v>6</v>
      </c>
      <c r="S233" s="2" t="s">
        <v>137</v>
      </c>
      <c r="T233" s="5">
        <f t="shared" si="175"/>
        <v>0.85885486018641821</v>
      </c>
      <c r="U233" s="5">
        <f t="shared" si="176"/>
        <v>1.5894868585732164E-2</v>
      </c>
      <c r="V233" s="5">
        <f t="shared" si="177"/>
        <v>0.26873283640643392</v>
      </c>
      <c r="W233" s="5">
        <f t="shared" si="178"/>
        <v>0.15170494084899097</v>
      </c>
      <c r="X233" s="5">
        <f t="shared" si="179"/>
        <v>0.18585607940446652</v>
      </c>
      <c r="Y233" s="5">
        <f t="shared" si="180"/>
        <v>0.21219686162624823</v>
      </c>
      <c r="Z233" s="5">
        <f t="shared" si="181"/>
        <v>7.0022587931590843E-2</v>
      </c>
      <c r="AA233" s="5">
        <f t="shared" si="182"/>
        <v>1.6985138004246285E-3</v>
      </c>
      <c r="AB233" s="5">
        <f t="shared" si="183"/>
        <v>2.9602480969833662E-3</v>
      </c>
      <c r="AC233" s="5">
        <f t="shared" si="184"/>
        <v>2.1134946634259748E-3</v>
      </c>
      <c r="AD233" s="5">
        <f t="shared" si="185"/>
        <v>0</v>
      </c>
      <c r="AE233" s="5">
        <f t="shared" si="186"/>
        <v>0</v>
      </c>
      <c r="AF233" s="5">
        <f t="shared" si="187"/>
        <v>0</v>
      </c>
      <c r="AG233" s="1">
        <f t="shared" si="116"/>
        <v>1.7700352915507149</v>
      </c>
      <c r="AH233" s="1"/>
      <c r="AI233" s="5">
        <f t="shared" si="189"/>
        <v>0.48521905991715103</v>
      </c>
      <c r="AJ233" s="5">
        <f t="shared" si="190"/>
        <v>8.9799726941075762E-3</v>
      </c>
      <c r="AK233" s="5">
        <f t="shared" si="191"/>
        <v>0.15182343408023183</v>
      </c>
      <c r="AL233" s="5">
        <f t="shared" si="192"/>
        <v>8.5707297234781904E-2</v>
      </c>
      <c r="AM233" s="5">
        <f t="shared" si="193"/>
        <v>0.10500134109848136</v>
      </c>
      <c r="AN233" s="5">
        <f t="shared" si="194"/>
        <v>0.11988284224567304</v>
      </c>
      <c r="AO233" s="5">
        <f t="shared" si="195"/>
        <v>3.9559995366106271E-2</v>
      </c>
      <c r="AP233" s="5">
        <f t="shared" si="196"/>
        <v>9.5959318355543801E-4</v>
      </c>
      <c r="AQ233" s="5">
        <f t="shared" si="197"/>
        <v>1.6724232059745626E-3</v>
      </c>
      <c r="AR233" s="5">
        <f t="shared" si="198"/>
        <v>1.1940409739369421E-3</v>
      </c>
      <c r="AS233" s="5">
        <f t="shared" si="199"/>
        <v>0</v>
      </c>
      <c r="AT233" s="5">
        <f t="shared" si="200"/>
        <v>0</v>
      </c>
      <c r="AU233" s="5">
        <f t="shared" si="201"/>
        <v>0</v>
      </c>
      <c r="AV233" s="1">
        <f t="shared" si="117"/>
        <v>1</v>
      </c>
    </row>
    <row r="234" spans="1:48">
      <c r="A234" s="1">
        <v>51.1</v>
      </c>
      <c r="B234" s="1">
        <v>1.42</v>
      </c>
      <c r="C234" s="1">
        <v>13.2</v>
      </c>
      <c r="D234" s="1">
        <v>11.9</v>
      </c>
      <c r="E234" s="1">
        <v>6.98</v>
      </c>
      <c r="F234" s="1">
        <v>11.4</v>
      </c>
      <c r="G234" s="1">
        <v>2.29</v>
      </c>
      <c r="H234" s="1">
        <v>0.09</v>
      </c>
      <c r="I234" s="1">
        <v>0.25</v>
      </c>
      <c r="J234" s="1">
        <v>0.21</v>
      </c>
      <c r="K234" s="1">
        <v>0</v>
      </c>
      <c r="L234" s="1">
        <v>0</v>
      </c>
      <c r="M234" s="1"/>
      <c r="N234" s="3">
        <f t="shared" si="188"/>
        <v>98.840000000000018</v>
      </c>
      <c r="O234" s="2">
        <v>1160</v>
      </c>
      <c r="P234" s="2">
        <v>1E-4</v>
      </c>
      <c r="Q234" s="2" t="s">
        <v>6</v>
      </c>
      <c r="S234" s="2" t="s">
        <v>137</v>
      </c>
      <c r="T234" s="5">
        <f t="shared" si="175"/>
        <v>0.85053262316910794</v>
      </c>
      <c r="U234" s="5">
        <f t="shared" si="176"/>
        <v>1.7772215269086355E-2</v>
      </c>
      <c r="V234" s="5">
        <f t="shared" si="177"/>
        <v>0.25892506865437426</v>
      </c>
      <c r="W234" s="5">
        <f t="shared" si="178"/>
        <v>0.16562282533054978</v>
      </c>
      <c r="X234" s="5">
        <f t="shared" si="179"/>
        <v>0.1732009925558313</v>
      </c>
      <c r="Y234" s="5">
        <f t="shared" si="180"/>
        <v>0.20328102710413695</v>
      </c>
      <c r="Z234" s="5">
        <f t="shared" si="181"/>
        <v>7.389480477573411E-2</v>
      </c>
      <c r="AA234" s="5">
        <f t="shared" si="182"/>
        <v>1.9108280254777068E-3</v>
      </c>
      <c r="AB234" s="5">
        <f t="shared" si="183"/>
        <v>3.5241048773611504E-3</v>
      </c>
      <c r="AC234" s="5">
        <f t="shared" si="184"/>
        <v>2.9588925287963646E-3</v>
      </c>
      <c r="AD234" s="5">
        <f t="shared" si="185"/>
        <v>0</v>
      </c>
      <c r="AE234" s="5">
        <f t="shared" si="186"/>
        <v>0</v>
      </c>
      <c r="AF234" s="5">
        <f t="shared" si="187"/>
        <v>0</v>
      </c>
      <c r="AG234" s="1">
        <f t="shared" ref="AG234:AG296" si="202">SUM(T234:AF234)</f>
        <v>1.7516233822904561</v>
      </c>
      <c r="AH234" s="1"/>
      <c r="AI234" s="5">
        <f t="shared" si="189"/>
        <v>0.48556820591018562</v>
      </c>
      <c r="AJ234" s="5">
        <f t="shared" si="190"/>
        <v>1.01461395461889E-2</v>
      </c>
      <c r="AK234" s="5">
        <f t="shared" si="191"/>
        <v>0.14782005725214681</v>
      </c>
      <c r="AL234" s="5">
        <f t="shared" si="192"/>
        <v>9.4553901829043996E-2</v>
      </c>
      <c r="AM234" s="5">
        <f t="shared" si="193"/>
        <v>9.8880269758302941E-2</v>
      </c>
      <c r="AN234" s="5">
        <f t="shared" si="194"/>
        <v>0.11605293076090524</v>
      </c>
      <c r="AO234" s="5">
        <f t="shared" si="195"/>
        <v>4.2186468576999613E-2</v>
      </c>
      <c r="AP234" s="5">
        <f t="shared" si="196"/>
        <v>1.0908897681983849E-3</v>
      </c>
      <c r="AQ234" s="5">
        <f t="shared" si="197"/>
        <v>2.0119078752836492E-3</v>
      </c>
      <c r="AR234" s="5">
        <f t="shared" si="198"/>
        <v>1.6892287227447606E-3</v>
      </c>
      <c r="AS234" s="5">
        <f t="shared" si="199"/>
        <v>0</v>
      </c>
      <c r="AT234" s="5">
        <f t="shared" si="200"/>
        <v>0</v>
      </c>
      <c r="AU234" s="5">
        <f t="shared" si="201"/>
        <v>0</v>
      </c>
      <c r="AV234" s="1">
        <f t="shared" ref="AV234:AV296" si="203">SUM(AI234:AU234)</f>
        <v>1</v>
      </c>
    </row>
    <row r="235" spans="1:48">
      <c r="A235" s="1">
        <v>51.4</v>
      </c>
      <c r="B235" s="1">
        <v>1.78</v>
      </c>
      <c r="C235" s="1">
        <v>12.9</v>
      </c>
      <c r="D235" s="1">
        <v>13.1</v>
      </c>
      <c r="E235" s="1">
        <v>6.4</v>
      </c>
      <c r="F235" s="1">
        <v>10.8</v>
      </c>
      <c r="G235" s="1">
        <v>2.41</v>
      </c>
      <c r="H235" s="1">
        <v>0.11</v>
      </c>
      <c r="I235" s="1">
        <v>0.21</v>
      </c>
      <c r="J235" s="1">
        <v>0.24</v>
      </c>
      <c r="K235" s="1">
        <v>0</v>
      </c>
      <c r="L235" s="1">
        <v>0</v>
      </c>
      <c r="M235" s="1"/>
      <c r="N235" s="3">
        <f t="shared" si="188"/>
        <v>99.34999999999998</v>
      </c>
      <c r="O235" s="2">
        <v>1150</v>
      </c>
      <c r="P235" s="2">
        <v>1E-4</v>
      </c>
      <c r="Q235" s="2" t="s">
        <v>38</v>
      </c>
      <c r="S235" s="2" t="s">
        <v>137</v>
      </c>
      <c r="T235" s="5">
        <f t="shared" ref="T235:T266" si="204">A235/60.08</f>
        <v>0.85552596537949399</v>
      </c>
      <c r="U235" s="5">
        <f t="shared" ref="U235:U266" si="205">B235/79.9</f>
        <v>2.2277847309136418E-2</v>
      </c>
      <c r="V235" s="5">
        <f t="shared" ref="V235:V266" si="206">C235/50.98</f>
        <v>0.25304040800313848</v>
      </c>
      <c r="W235" s="5">
        <f t="shared" ref="W235:W266" si="207">D235/71.85</f>
        <v>0.18232428670842032</v>
      </c>
      <c r="X235" s="5">
        <f t="shared" ref="X235:X266" si="208">E235/40.3</f>
        <v>0.15880893300248142</v>
      </c>
      <c r="Y235" s="5">
        <f t="shared" ref="Y235:Y266" si="209">F235/56.08</f>
        <v>0.19258202567760344</v>
      </c>
      <c r="Z235" s="5">
        <f t="shared" ref="Z235:Z266" si="210">G235/30.99</f>
        <v>7.7767021619877391E-2</v>
      </c>
      <c r="AA235" s="5">
        <f t="shared" ref="AA235:AA266" si="211">H235/47.1</f>
        <v>2.335456475583864E-3</v>
      </c>
      <c r="AB235" s="5">
        <f t="shared" ref="AB235:AB266" si="212">I235/70.94</f>
        <v>2.9602480969833662E-3</v>
      </c>
      <c r="AC235" s="5">
        <f t="shared" ref="AC235:AC266" si="213">J235/70.9725</f>
        <v>3.3815914614815598E-3</v>
      </c>
      <c r="AD235" s="5">
        <f t="shared" ref="AD235:AD266" si="214">K235/74.71</f>
        <v>0</v>
      </c>
      <c r="AE235" s="5">
        <f t="shared" ref="AE235:AE266" si="215">L235/75.995</f>
        <v>0</v>
      </c>
      <c r="AF235" s="5">
        <f t="shared" ref="AF235:AF266" si="216">M235/74.93</f>
        <v>0</v>
      </c>
      <c r="AG235" s="1">
        <f t="shared" si="202"/>
        <v>1.7510037837342003</v>
      </c>
      <c r="AH235" s="1"/>
      <c r="AI235" s="5">
        <f t="shared" si="189"/>
        <v>0.488591728542696</v>
      </c>
      <c r="AJ235" s="5">
        <f t="shared" si="190"/>
        <v>1.2722900724764031E-2</v>
      </c>
      <c r="AK235" s="5">
        <f t="shared" si="191"/>
        <v>0.14451162833212336</v>
      </c>
      <c r="AL235" s="5">
        <f t="shared" si="192"/>
        <v>0.10412558122495574</v>
      </c>
      <c r="AM235" s="5">
        <f t="shared" si="193"/>
        <v>9.0695939367877676E-2</v>
      </c>
      <c r="AN235" s="5">
        <f t="shared" si="194"/>
        <v>0.10998378613831544</v>
      </c>
      <c r="AO235" s="5">
        <f t="shared" si="195"/>
        <v>4.4412823285870352E-2</v>
      </c>
      <c r="AP235" s="5">
        <f t="shared" si="196"/>
        <v>1.3337815127979088E-3</v>
      </c>
      <c r="AQ235" s="5">
        <f t="shared" si="197"/>
        <v>1.6906006283266418E-3</v>
      </c>
      <c r="AR235" s="5">
        <f t="shared" si="198"/>
        <v>1.9312302422727831E-3</v>
      </c>
      <c r="AS235" s="5">
        <f t="shared" si="199"/>
        <v>0</v>
      </c>
      <c r="AT235" s="5">
        <f t="shared" si="200"/>
        <v>0</v>
      </c>
      <c r="AU235" s="5">
        <f t="shared" si="201"/>
        <v>0</v>
      </c>
      <c r="AV235" s="1">
        <f t="shared" si="203"/>
        <v>1</v>
      </c>
    </row>
    <row r="236" spans="1:48">
      <c r="A236" s="1">
        <v>48.3</v>
      </c>
      <c r="B236" s="1">
        <v>0.9</v>
      </c>
      <c r="C236" s="1">
        <v>14.8</v>
      </c>
      <c r="D236" s="1">
        <v>10.881644</v>
      </c>
      <c r="E236" s="1">
        <v>6.11</v>
      </c>
      <c r="F236" s="1">
        <v>11.7</v>
      </c>
      <c r="G236" s="1">
        <v>2.7</v>
      </c>
      <c r="H236" s="1">
        <v>2.4500000000000002</v>
      </c>
      <c r="I236" s="1">
        <v>0.22</v>
      </c>
      <c r="J236" s="1">
        <v>0.49</v>
      </c>
      <c r="K236" s="1">
        <v>0</v>
      </c>
      <c r="L236" s="1">
        <v>0</v>
      </c>
      <c r="M236" s="1"/>
      <c r="N236" s="3">
        <f t="shared" si="188"/>
        <v>98.551643999999996</v>
      </c>
      <c r="O236" s="2">
        <v>1155</v>
      </c>
      <c r="P236" s="2">
        <v>1E-4</v>
      </c>
      <c r="Q236" s="2" t="s">
        <v>39</v>
      </c>
      <c r="R236" s="2" t="s">
        <v>106</v>
      </c>
      <c r="S236" s="2" t="s">
        <v>140</v>
      </c>
      <c r="T236" s="5">
        <f t="shared" si="204"/>
        <v>0.8039280958721704</v>
      </c>
      <c r="U236" s="5">
        <f t="shared" si="205"/>
        <v>1.1264080100125156E-2</v>
      </c>
      <c r="V236" s="5">
        <f t="shared" si="206"/>
        <v>0.29030992546096512</v>
      </c>
      <c r="W236" s="5">
        <f t="shared" si="207"/>
        <v>0.15144946416144747</v>
      </c>
      <c r="X236" s="5">
        <f t="shared" si="208"/>
        <v>0.15161290322580648</v>
      </c>
      <c r="Y236" s="5">
        <f t="shared" si="209"/>
        <v>0.20863052781740371</v>
      </c>
      <c r="Z236" s="5">
        <f t="shared" si="210"/>
        <v>8.7124878993223631E-2</v>
      </c>
      <c r="AA236" s="5">
        <f t="shared" si="211"/>
        <v>5.2016985138004249E-2</v>
      </c>
      <c r="AB236" s="5">
        <f t="shared" si="212"/>
        <v>3.1012122920778123E-3</v>
      </c>
      <c r="AC236" s="5">
        <f t="shared" si="213"/>
        <v>6.9040825671915183E-3</v>
      </c>
      <c r="AD236" s="5">
        <f t="shared" si="214"/>
        <v>0</v>
      </c>
      <c r="AE236" s="5">
        <f t="shared" si="215"/>
        <v>0</v>
      </c>
      <c r="AF236" s="5">
        <f t="shared" si="216"/>
        <v>0</v>
      </c>
      <c r="AG236" s="1">
        <f t="shared" si="202"/>
        <v>1.7663421556284153</v>
      </c>
      <c r="AH236" s="1"/>
      <c r="AI236" s="5">
        <f t="shared" si="189"/>
        <v>0.45513724128163335</v>
      </c>
      <c r="AJ236" s="5">
        <f t="shared" si="190"/>
        <v>6.3770657707694859E-3</v>
      </c>
      <c r="AK236" s="5">
        <f t="shared" si="191"/>
        <v>0.16435656281875974</v>
      </c>
      <c r="AL236" s="5">
        <f t="shared" si="192"/>
        <v>8.5741861325596885E-2</v>
      </c>
      <c r="AM236" s="5">
        <f t="shared" si="193"/>
        <v>8.583439099989483E-2</v>
      </c>
      <c r="AN236" s="5">
        <f t="shared" si="194"/>
        <v>0.11811444750531858</v>
      </c>
      <c r="AO236" s="5">
        <f t="shared" si="195"/>
        <v>4.9325029533831756E-2</v>
      </c>
      <c r="AP236" s="5">
        <f t="shared" si="196"/>
        <v>2.9448985844703488E-2</v>
      </c>
      <c r="AQ236" s="5">
        <f t="shared" si="197"/>
        <v>1.7557256855337223E-3</v>
      </c>
      <c r="AR236" s="5">
        <f t="shared" si="198"/>
        <v>3.9086892339583196E-3</v>
      </c>
      <c r="AS236" s="5">
        <f t="shared" si="199"/>
        <v>0</v>
      </c>
      <c r="AT236" s="5">
        <f t="shared" si="200"/>
        <v>0</v>
      </c>
      <c r="AU236" s="5">
        <f t="shared" si="201"/>
        <v>0</v>
      </c>
      <c r="AV236" s="1">
        <f t="shared" si="203"/>
        <v>1.0000000000000002</v>
      </c>
    </row>
    <row r="237" spans="1:48">
      <c r="A237" s="1">
        <v>48.6</v>
      </c>
      <c r="B237" s="1">
        <v>0.91</v>
      </c>
      <c r="C237" s="1">
        <v>15.4</v>
      </c>
      <c r="D237" s="1">
        <v>10.997636</v>
      </c>
      <c r="E237" s="1">
        <v>5.31</v>
      </c>
      <c r="F237" s="1">
        <v>10.8</v>
      </c>
      <c r="G237" s="1">
        <v>3.06</v>
      </c>
      <c r="H237" s="1">
        <v>2.66</v>
      </c>
      <c r="I237" s="1">
        <v>0.22</v>
      </c>
      <c r="J237" s="1">
        <v>0.5</v>
      </c>
      <c r="K237" s="1">
        <v>0</v>
      </c>
      <c r="L237" s="1">
        <v>0</v>
      </c>
      <c r="M237" s="1"/>
      <c r="N237" s="3">
        <f>SUM(A237:L237)</f>
        <v>98.457635999999994</v>
      </c>
      <c r="O237" s="2">
        <v>1137</v>
      </c>
      <c r="P237" s="2">
        <v>1E-4</v>
      </c>
      <c r="Q237" s="2" t="s">
        <v>39</v>
      </c>
      <c r="S237" s="2" t="s">
        <v>140</v>
      </c>
      <c r="T237" s="5">
        <f t="shared" si="204"/>
        <v>0.80892143808255668</v>
      </c>
      <c r="U237" s="5">
        <f t="shared" si="205"/>
        <v>1.1389236545682102E-2</v>
      </c>
      <c r="V237" s="5">
        <f t="shared" si="206"/>
        <v>0.30207924676343667</v>
      </c>
      <c r="W237" s="5">
        <f t="shared" si="207"/>
        <v>0.15306382741823243</v>
      </c>
      <c r="X237" s="5">
        <f t="shared" si="208"/>
        <v>0.13176178660049628</v>
      </c>
      <c r="Y237" s="5">
        <f t="shared" si="209"/>
        <v>0.19258202567760344</v>
      </c>
      <c r="Z237" s="5">
        <f t="shared" si="210"/>
        <v>9.8741529525653446E-2</v>
      </c>
      <c r="AA237" s="5">
        <f t="shared" si="211"/>
        <v>5.6475583864118897E-2</v>
      </c>
      <c r="AB237" s="5">
        <f t="shared" si="212"/>
        <v>3.1012122920778123E-3</v>
      </c>
      <c r="AC237" s="5">
        <f t="shared" si="213"/>
        <v>7.0449822114199163E-3</v>
      </c>
      <c r="AD237" s="5">
        <f t="shared" si="214"/>
        <v>0</v>
      </c>
      <c r="AE237" s="5">
        <f t="shared" si="215"/>
        <v>0</v>
      </c>
      <c r="AF237" s="5">
        <f t="shared" si="216"/>
        <v>0</v>
      </c>
      <c r="AG237" s="1">
        <f t="shared" si="202"/>
        <v>1.7651608689812779</v>
      </c>
      <c r="AH237" s="1"/>
      <c r="AI237" s="5">
        <f t="shared" si="189"/>
        <v>0.45827066093381458</v>
      </c>
      <c r="AJ237" s="5">
        <f t="shared" si="190"/>
        <v>6.4522371562967737E-3</v>
      </c>
      <c r="AK237" s="5">
        <f t="shared" si="191"/>
        <v>0.1711341170494986</v>
      </c>
      <c r="AL237" s="5">
        <f t="shared" si="192"/>
        <v>8.6713811816239564E-2</v>
      </c>
      <c r="AM237" s="5">
        <f t="shared" si="193"/>
        <v>7.464576680568473E-2</v>
      </c>
      <c r="AN237" s="5">
        <f t="shared" si="194"/>
        <v>0.10910168532613559</v>
      </c>
      <c r="AO237" s="5">
        <f t="shared" si="195"/>
        <v>5.5939110854321086E-2</v>
      </c>
      <c r="AP237" s="5">
        <f t="shared" si="196"/>
        <v>3.1994581829084219E-2</v>
      </c>
      <c r="AQ237" s="5">
        <f t="shared" si="197"/>
        <v>1.7569006579369764E-3</v>
      </c>
      <c r="AR237" s="5">
        <f t="shared" si="198"/>
        <v>3.9911275709877741E-3</v>
      </c>
      <c r="AS237" s="5">
        <f t="shared" si="199"/>
        <v>0</v>
      </c>
      <c r="AT237" s="5">
        <f t="shared" si="200"/>
        <v>0</v>
      </c>
      <c r="AU237" s="5">
        <f t="shared" si="201"/>
        <v>0</v>
      </c>
      <c r="AV237" s="1">
        <f t="shared" si="203"/>
        <v>0.99999999999999989</v>
      </c>
    </row>
    <row r="238" spans="1:48">
      <c r="A238" s="1">
        <v>47.7</v>
      </c>
      <c r="B238" s="1">
        <v>0.98</v>
      </c>
      <c r="C238" s="1">
        <v>15.6</v>
      </c>
      <c r="D238" s="1">
        <v>11.783588</v>
      </c>
      <c r="E238" s="1">
        <v>4.6900000000000004</v>
      </c>
      <c r="F238" s="1">
        <v>10.3</v>
      </c>
      <c r="G238" s="1">
        <v>3.3</v>
      </c>
      <c r="H238" s="1">
        <v>2.86</v>
      </c>
      <c r="I238" s="1">
        <v>0.23</v>
      </c>
      <c r="J238" s="1">
        <v>0.56000000000000005</v>
      </c>
      <c r="K238" s="1">
        <v>0</v>
      </c>
      <c r="L238" s="1">
        <v>0</v>
      </c>
      <c r="M238" s="1"/>
      <c r="N238" s="3">
        <f t="shared" si="188"/>
        <v>98.003587999999993</v>
      </c>
      <c r="O238" s="2">
        <v>1127</v>
      </c>
      <c r="P238" s="2">
        <v>1E-4</v>
      </c>
      <c r="Q238" s="2" t="s">
        <v>40</v>
      </c>
      <c r="S238" s="2" t="s">
        <v>140</v>
      </c>
      <c r="T238" s="5">
        <f t="shared" si="204"/>
        <v>0.79394141145139818</v>
      </c>
      <c r="U238" s="5">
        <f t="shared" si="205"/>
        <v>1.2265331664580725E-2</v>
      </c>
      <c r="V238" s="5">
        <f t="shared" si="206"/>
        <v>0.3060023538642605</v>
      </c>
      <c r="W238" s="5">
        <f t="shared" si="207"/>
        <v>0.16400261656228254</v>
      </c>
      <c r="X238" s="5">
        <f t="shared" si="208"/>
        <v>0.11637717121588091</v>
      </c>
      <c r="Y238" s="5">
        <f t="shared" si="209"/>
        <v>0.18366619115549218</v>
      </c>
      <c r="Z238" s="5">
        <f t="shared" si="210"/>
        <v>0.10648596321393998</v>
      </c>
      <c r="AA238" s="5">
        <f t="shared" si="211"/>
        <v>6.0721868365180461E-2</v>
      </c>
      <c r="AB238" s="5">
        <f t="shared" si="212"/>
        <v>3.2421764871722585E-3</v>
      </c>
      <c r="AC238" s="5">
        <f t="shared" si="213"/>
        <v>7.8903800767903074E-3</v>
      </c>
      <c r="AD238" s="5">
        <f t="shared" si="214"/>
        <v>0</v>
      </c>
      <c r="AE238" s="5">
        <f t="shared" si="215"/>
        <v>0</v>
      </c>
      <c r="AF238" s="5">
        <f t="shared" si="216"/>
        <v>0</v>
      </c>
      <c r="AG238" s="1">
        <f t="shared" si="202"/>
        <v>1.7545954640569779</v>
      </c>
      <c r="AH238" s="1"/>
      <c r="AI238" s="5">
        <f t="shared" si="189"/>
        <v>0.45249257034760926</v>
      </c>
      <c r="AJ238" s="5">
        <f t="shared" si="190"/>
        <v>6.9904042930903337E-3</v>
      </c>
      <c r="AK238" s="5">
        <f t="shared" si="191"/>
        <v>0.17440051575006438</v>
      </c>
      <c r="AL238" s="5">
        <f t="shared" si="192"/>
        <v>9.3470329726645637E-2</v>
      </c>
      <c r="AM238" s="5">
        <f t="shared" si="193"/>
        <v>6.6327067178660923E-2</v>
      </c>
      <c r="AN238" s="5">
        <f t="shared" si="194"/>
        <v>0.10467722897836461</v>
      </c>
      <c r="AO238" s="5">
        <f t="shared" si="195"/>
        <v>6.068975179482284E-2</v>
      </c>
      <c r="AP238" s="5">
        <f t="shared" si="196"/>
        <v>3.4607332350432091E-2</v>
      </c>
      <c r="AQ238" s="5">
        <f t="shared" si="197"/>
        <v>1.8478199411707664E-3</v>
      </c>
      <c r="AR238" s="5">
        <f t="shared" si="198"/>
        <v>4.4969796391392466E-3</v>
      </c>
      <c r="AS238" s="5">
        <f t="shared" si="199"/>
        <v>0</v>
      </c>
      <c r="AT238" s="5">
        <f t="shared" si="200"/>
        <v>0</v>
      </c>
      <c r="AU238" s="5">
        <f t="shared" si="201"/>
        <v>0</v>
      </c>
      <c r="AV238" s="1">
        <f t="shared" si="203"/>
        <v>1</v>
      </c>
    </row>
    <row r="239" spans="1:48">
      <c r="A239" s="1">
        <v>40</v>
      </c>
      <c r="B239" s="1">
        <v>0.95</v>
      </c>
      <c r="C239" s="1">
        <v>15.7</v>
      </c>
      <c r="D239" s="1">
        <v>11.161604000000001</v>
      </c>
      <c r="E239" s="1">
        <v>4.37</v>
      </c>
      <c r="F239" s="1">
        <v>9.3000000000000007</v>
      </c>
      <c r="G239" s="1">
        <v>3.48</v>
      </c>
      <c r="H239" s="1">
        <v>3.43</v>
      </c>
      <c r="I239" s="1">
        <v>0.22</v>
      </c>
      <c r="J239" s="1">
        <v>0.62</v>
      </c>
      <c r="K239" s="1">
        <v>0</v>
      </c>
      <c r="L239" s="1">
        <v>0</v>
      </c>
      <c r="M239" s="1"/>
      <c r="N239" s="3">
        <f t="shared" si="188"/>
        <v>89.231604000000019</v>
      </c>
      <c r="O239" s="2">
        <v>1119</v>
      </c>
      <c r="P239" s="2">
        <v>1E-4</v>
      </c>
      <c r="Q239" s="2" t="s">
        <v>40</v>
      </c>
      <c r="S239" s="2" t="s">
        <v>140</v>
      </c>
      <c r="T239" s="5">
        <f t="shared" si="204"/>
        <v>0.66577896138482029</v>
      </c>
      <c r="U239" s="5">
        <f t="shared" si="205"/>
        <v>1.1889862327909886E-2</v>
      </c>
      <c r="V239" s="5">
        <f t="shared" si="206"/>
        <v>0.30796390741467244</v>
      </c>
      <c r="W239" s="5">
        <f t="shared" si="207"/>
        <v>0.15534591510090467</v>
      </c>
      <c r="X239" s="5">
        <f t="shared" si="208"/>
        <v>0.10843672456575683</v>
      </c>
      <c r="Y239" s="5">
        <f t="shared" si="209"/>
        <v>0.16583452211126964</v>
      </c>
      <c r="Z239" s="5">
        <f t="shared" si="210"/>
        <v>0.11229428848015489</v>
      </c>
      <c r="AA239" s="5">
        <f t="shared" si="211"/>
        <v>7.2823779193205943E-2</v>
      </c>
      <c r="AB239" s="5">
        <f t="shared" si="212"/>
        <v>3.1012122920778123E-3</v>
      </c>
      <c r="AC239" s="5">
        <f t="shared" si="213"/>
        <v>8.7357779421606968E-3</v>
      </c>
      <c r="AD239" s="5">
        <f t="shared" si="214"/>
        <v>0</v>
      </c>
      <c r="AE239" s="5">
        <f t="shared" si="215"/>
        <v>0</v>
      </c>
      <c r="AF239" s="5">
        <f t="shared" si="216"/>
        <v>0</v>
      </c>
      <c r="AG239" s="1">
        <f t="shared" si="202"/>
        <v>1.6122049508129332</v>
      </c>
      <c r="AH239" s="1"/>
      <c r="AI239" s="5">
        <f t="shared" si="189"/>
        <v>0.41296173978941697</v>
      </c>
      <c r="AJ239" s="5">
        <f t="shared" si="190"/>
        <v>7.3749074656510507E-3</v>
      </c>
      <c r="AK239" s="5">
        <f t="shared" si="191"/>
        <v>0.19102032111946168</v>
      </c>
      <c r="AL239" s="5">
        <f t="shared" si="192"/>
        <v>9.6356182892611469E-2</v>
      </c>
      <c r="AM239" s="5">
        <f t="shared" si="193"/>
        <v>6.7259888087478598E-2</v>
      </c>
      <c r="AN239" s="5">
        <f t="shared" si="194"/>
        <v>0.1028619357778611</v>
      </c>
      <c r="AO239" s="5">
        <f t="shared" si="195"/>
        <v>6.9652613598247523E-2</v>
      </c>
      <c r="AP239" s="5">
        <f t="shared" si="196"/>
        <v>4.5170298699607335E-2</v>
      </c>
      <c r="AQ239" s="5">
        <f t="shared" si="197"/>
        <v>1.9235843994363537E-3</v>
      </c>
      <c r="AR239" s="5">
        <f t="shared" si="198"/>
        <v>5.4185281702278576E-3</v>
      </c>
      <c r="AS239" s="5">
        <f t="shared" si="199"/>
        <v>0</v>
      </c>
      <c r="AT239" s="5">
        <f t="shared" si="200"/>
        <v>0</v>
      </c>
      <c r="AU239" s="5">
        <f t="shared" si="201"/>
        <v>0</v>
      </c>
      <c r="AV239" s="1">
        <f t="shared" si="203"/>
        <v>0.99999999999999989</v>
      </c>
    </row>
    <row r="240" spans="1:48">
      <c r="A240" s="1">
        <v>48.2</v>
      </c>
      <c r="B240" s="1">
        <v>0.99</v>
      </c>
      <c r="C240" s="1">
        <v>15.5</v>
      </c>
      <c r="D240" s="1">
        <v>11.645612</v>
      </c>
      <c r="E240" s="1">
        <v>4.53</v>
      </c>
      <c r="F240" s="1">
        <v>10.1</v>
      </c>
      <c r="G240" s="1">
        <v>3.47</v>
      </c>
      <c r="H240" s="1">
        <v>3.34</v>
      </c>
      <c r="I240" s="1">
        <v>0.24</v>
      </c>
      <c r="J240" s="1">
        <v>0.62</v>
      </c>
      <c r="K240" s="1">
        <v>0</v>
      </c>
      <c r="L240" s="1">
        <v>0</v>
      </c>
      <c r="M240" s="1"/>
      <c r="N240" s="3">
        <f t="shared" si="188"/>
        <v>98.635611999999995</v>
      </c>
      <c r="O240" s="2">
        <v>1109</v>
      </c>
      <c r="P240" s="2">
        <v>1E-4</v>
      </c>
      <c r="Q240" s="2" t="s">
        <v>40</v>
      </c>
      <c r="S240" s="2" t="s">
        <v>147</v>
      </c>
      <c r="T240" s="5">
        <f t="shared" si="204"/>
        <v>0.80226364846870846</v>
      </c>
      <c r="U240" s="5">
        <f t="shared" si="205"/>
        <v>1.2390488110137671E-2</v>
      </c>
      <c r="V240" s="5">
        <f t="shared" si="206"/>
        <v>0.30404080031384861</v>
      </c>
      <c r="W240" s="5">
        <f t="shared" si="207"/>
        <v>0.16208228253305498</v>
      </c>
      <c r="X240" s="5">
        <f t="shared" si="208"/>
        <v>0.11240694789081887</v>
      </c>
      <c r="Y240" s="5">
        <f t="shared" si="209"/>
        <v>0.18009985734664766</v>
      </c>
      <c r="Z240" s="5">
        <f t="shared" si="210"/>
        <v>0.11197160374314297</v>
      </c>
      <c r="AA240" s="5">
        <f t="shared" si="211"/>
        <v>7.0912951167728236E-2</v>
      </c>
      <c r="AB240" s="5">
        <f t="shared" si="212"/>
        <v>3.3831406822667043E-3</v>
      </c>
      <c r="AC240" s="5">
        <f t="shared" si="213"/>
        <v>8.7357779421606968E-3</v>
      </c>
      <c r="AD240" s="5">
        <f t="shared" si="214"/>
        <v>0</v>
      </c>
      <c r="AE240" s="5">
        <f t="shared" si="215"/>
        <v>0</v>
      </c>
      <c r="AF240" s="5">
        <f t="shared" si="216"/>
        <v>0</v>
      </c>
      <c r="AG240" s="1">
        <f t="shared" si="202"/>
        <v>1.7682874981985146</v>
      </c>
      <c r="AH240" s="1"/>
      <c r="AI240" s="5">
        <f t="shared" si="189"/>
        <v>0.45369525559957519</v>
      </c>
      <c r="AJ240" s="5">
        <f t="shared" si="190"/>
        <v>7.0070552004472004E-3</v>
      </c>
      <c r="AK240" s="5">
        <f t="shared" si="191"/>
        <v>0.17194081879988266</v>
      </c>
      <c r="AL240" s="5">
        <f t="shared" si="192"/>
        <v>9.1660594048298252E-2</v>
      </c>
      <c r="AM240" s="5">
        <f t="shared" si="193"/>
        <v>6.3568253468588201E-2</v>
      </c>
      <c r="AN240" s="5">
        <f t="shared" si="194"/>
        <v>0.1018498731287354</v>
      </c>
      <c r="AO240" s="5">
        <f t="shared" si="195"/>
        <v>6.3322058125286032E-2</v>
      </c>
      <c r="AP240" s="5">
        <f t="shared" si="196"/>
        <v>4.0102614105439589E-2</v>
      </c>
      <c r="AQ240" s="5">
        <f t="shared" si="197"/>
        <v>1.913229995525818E-3</v>
      </c>
      <c r="AR240" s="5">
        <f t="shared" si="198"/>
        <v>4.9402475282217858E-3</v>
      </c>
      <c r="AS240" s="5">
        <f t="shared" si="199"/>
        <v>0</v>
      </c>
      <c r="AT240" s="5">
        <f t="shared" si="200"/>
        <v>0</v>
      </c>
      <c r="AU240" s="5">
        <f t="shared" si="201"/>
        <v>0</v>
      </c>
      <c r="AV240" s="1">
        <f t="shared" si="203"/>
        <v>1.0000000000000002</v>
      </c>
    </row>
    <row r="241" spans="1:48">
      <c r="A241" s="1">
        <v>49.4</v>
      </c>
      <c r="B241" s="1">
        <v>1</v>
      </c>
      <c r="C241" s="1">
        <v>15.3</v>
      </c>
      <c r="D241" s="1">
        <v>11.568598</v>
      </c>
      <c r="E241" s="1">
        <v>4.9400000000000004</v>
      </c>
      <c r="F241" s="1">
        <v>10.4</v>
      </c>
      <c r="G241" s="1">
        <v>2.83</v>
      </c>
      <c r="H241" s="1">
        <v>2.9</v>
      </c>
      <c r="I241" s="1">
        <v>0.21</v>
      </c>
      <c r="J241" s="1">
        <v>0.52</v>
      </c>
      <c r="K241" s="1">
        <v>0</v>
      </c>
      <c r="L241" s="1">
        <v>0</v>
      </c>
      <c r="M241" s="1"/>
      <c r="N241" s="3">
        <f t="shared" si="188"/>
        <v>99.068597999999994</v>
      </c>
      <c r="O241" s="2">
        <v>1137</v>
      </c>
      <c r="P241" s="2">
        <v>1E-4</v>
      </c>
      <c r="Q241" s="2" t="s">
        <v>40</v>
      </c>
      <c r="S241" s="2" t="s">
        <v>140</v>
      </c>
      <c r="T241" s="5">
        <f t="shared" si="204"/>
        <v>0.822237017310253</v>
      </c>
      <c r="U241" s="5">
        <f t="shared" si="205"/>
        <v>1.2515644555694618E-2</v>
      </c>
      <c r="V241" s="5">
        <f t="shared" si="206"/>
        <v>0.30011769321302473</v>
      </c>
      <c r="W241" s="5">
        <f t="shared" si="207"/>
        <v>0.16101041057759222</v>
      </c>
      <c r="X241" s="5">
        <f t="shared" si="208"/>
        <v>0.12258064516129034</v>
      </c>
      <c r="Y241" s="5">
        <f t="shared" si="209"/>
        <v>0.18544935805991442</v>
      </c>
      <c r="Z241" s="5">
        <f t="shared" si="210"/>
        <v>9.1319780574378839E-2</v>
      </c>
      <c r="AA241" s="5">
        <f t="shared" si="211"/>
        <v>6.1571125265392775E-2</v>
      </c>
      <c r="AB241" s="5">
        <f t="shared" si="212"/>
        <v>2.9602480969833662E-3</v>
      </c>
      <c r="AC241" s="5">
        <f t="shared" si="213"/>
        <v>7.326781499876713E-3</v>
      </c>
      <c r="AD241" s="5">
        <f t="shared" si="214"/>
        <v>0</v>
      </c>
      <c r="AE241" s="5">
        <f t="shared" si="215"/>
        <v>0</v>
      </c>
      <c r="AF241" s="5">
        <f t="shared" si="216"/>
        <v>0</v>
      </c>
      <c r="AG241" s="1">
        <f t="shared" si="202"/>
        <v>1.767088704314401</v>
      </c>
      <c r="AH241" s="1"/>
      <c r="AI241" s="5">
        <f t="shared" si="189"/>
        <v>0.46530602300990109</v>
      </c>
      <c r="AJ241" s="5">
        <f t="shared" si="190"/>
        <v>7.0826351417092358E-3</v>
      </c>
      <c r="AK241" s="5">
        <f t="shared" si="191"/>
        <v>0.1698373672358825</v>
      </c>
      <c r="AL241" s="5">
        <f t="shared" si="192"/>
        <v>9.1116201571817185E-2</v>
      </c>
      <c r="AM241" s="5">
        <f t="shared" si="193"/>
        <v>6.9368699410508342E-2</v>
      </c>
      <c r="AN241" s="5">
        <f t="shared" si="194"/>
        <v>0.10494626421816525</v>
      </c>
      <c r="AO241" s="5">
        <f t="shared" si="195"/>
        <v>5.1678096493638838E-2</v>
      </c>
      <c r="AP241" s="5">
        <f t="shared" si="196"/>
        <v>3.4843256659988255E-2</v>
      </c>
      <c r="AQ241" s="5">
        <f t="shared" si="197"/>
        <v>1.6752119402697952E-3</v>
      </c>
      <c r="AR241" s="5">
        <f t="shared" si="198"/>
        <v>4.1462443181194877E-3</v>
      </c>
      <c r="AS241" s="5">
        <f t="shared" si="199"/>
        <v>0</v>
      </c>
      <c r="AT241" s="5">
        <f t="shared" si="200"/>
        <v>0</v>
      </c>
      <c r="AU241" s="5">
        <f t="shared" si="201"/>
        <v>0</v>
      </c>
      <c r="AV241" s="1">
        <f t="shared" si="203"/>
        <v>1</v>
      </c>
    </row>
    <row r="242" spans="1:48">
      <c r="A242" s="1">
        <v>49.5</v>
      </c>
      <c r="B242" s="1">
        <v>1</v>
      </c>
      <c r="C242" s="1">
        <v>15.3</v>
      </c>
      <c r="D242" s="1">
        <v>11.597536</v>
      </c>
      <c r="E242" s="1">
        <v>4.59</v>
      </c>
      <c r="F242" s="1">
        <v>9.8000000000000007</v>
      </c>
      <c r="G242" s="1">
        <v>3.05</v>
      </c>
      <c r="H242" s="1">
        <v>3.15</v>
      </c>
      <c r="I242" s="1">
        <v>0.22</v>
      </c>
      <c r="J242" s="1">
        <v>0.48</v>
      </c>
      <c r="K242" s="1">
        <v>0</v>
      </c>
      <c r="L242" s="1">
        <v>0</v>
      </c>
      <c r="M242" s="1"/>
      <c r="N242" s="3">
        <f t="shared" si="188"/>
        <v>98.687536000000009</v>
      </c>
      <c r="O242" s="2">
        <v>1135</v>
      </c>
      <c r="P242" s="2">
        <v>1E-4</v>
      </c>
      <c r="Q242" s="2" t="s">
        <v>40</v>
      </c>
      <c r="S242" s="2" t="s">
        <v>140</v>
      </c>
      <c r="T242" s="5">
        <f t="shared" si="204"/>
        <v>0.82390146471371506</v>
      </c>
      <c r="U242" s="5">
        <f t="shared" si="205"/>
        <v>1.2515644555694618E-2</v>
      </c>
      <c r="V242" s="5">
        <f t="shared" si="206"/>
        <v>0.30011769321302473</v>
      </c>
      <c r="W242" s="5">
        <f t="shared" si="207"/>
        <v>0.16141316631871958</v>
      </c>
      <c r="X242" s="5">
        <f t="shared" si="208"/>
        <v>0.11389578163771713</v>
      </c>
      <c r="Y242" s="5">
        <f t="shared" si="209"/>
        <v>0.1747503566333809</v>
      </c>
      <c r="Z242" s="5">
        <f t="shared" si="210"/>
        <v>9.8418844788641491E-2</v>
      </c>
      <c r="AA242" s="5">
        <f t="shared" si="211"/>
        <v>6.6878980891719744E-2</v>
      </c>
      <c r="AB242" s="5">
        <f t="shared" si="212"/>
        <v>3.1012122920778123E-3</v>
      </c>
      <c r="AC242" s="5">
        <f t="shared" si="213"/>
        <v>6.7631829229631195E-3</v>
      </c>
      <c r="AD242" s="5">
        <f t="shared" si="214"/>
        <v>0</v>
      </c>
      <c r="AE242" s="5">
        <f t="shared" si="215"/>
        <v>0</v>
      </c>
      <c r="AF242" s="5">
        <f t="shared" si="216"/>
        <v>0</v>
      </c>
      <c r="AG242" s="1">
        <f t="shared" si="202"/>
        <v>1.7617563279676538</v>
      </c>
      <c r="AH242" s="1"/>
      <c r="AI242" s="5">
        <f t="shared" si="189"/>
        <v>0.46765914879054832</v>
      </c>
      <c r="AJ242" s="5">
        <f t="shared" si="190"/>
        <v>7.1040724287521374E-3</v>
      </c>
      <c r="AK242" s="5">
        <f t="shared" si="191"/>
        <v>0.17035142059585379</v>
      </c>
      <c r="AL242" s="5">
        <f t="shared" si="192"/>
        <v>9.162059687614367E-2</v>
      </c>
      <c r="AM242" s="5">
        <f t="shared" si="193"/>
        <v>6.4648998178486058E-2</v>
      </c>
      <c r="AN242" s="5">
        <f t="shared" si="194"/>
        <v>9.9190991318856975E-2</v>
      </c>
      <c r="AO242" s="5">
        <f t="shared" si="195"/>
        <v>5.5864050678436659E-2</v>
      </c>
      <c r="AP242" s="5">
        <f t="shared" si="196"/>
        <v>3.7961538624850993E-2</v>
      </c>
      <c r="AQ242" s="5">
        <f t="shared" si="197"/>
        <v>1.760295815514591E-3</v>
      </c>
      <c r="AR242" s="5">
        <f t="shared" si="198"/>
        <v>3.8388866925570045E-3</v>
      </c>
      <c r="AS242" s="5">
        <f t="shared" si="199"/>
        <v>0</v>
      </c>
      <c r="AT242" s="5">
        <f t="shared" si="200"/>
        <v>0</v>
      </c>
      <c r="AU242" s="5">
        <f t="shared" si="201"/>
        <v>0</v>
      </c>
      <c r="AV242" s="1">
        <f t="shared" si="203"/>
        <v>1.0000000000000002</v>
      </c>
    </row>
    <row r="243" spans="1:48">
      <c r="A243" s="1">
        <v>49.9</v>
      </c>
      <c r="B243" s="1">
        <v>1.04</v>
      </c>
      <c r="C243" s="1">
        <v>15.4</v>
      </c>
      <c r="D243" s="1">
        <v>11.194430000000001</v>
      </c>
      <c r="E243" s="1">
        <v>4.59</v>
      </c>
      <c r="F243" s="1">
        <v>9.1</v>
      </c>
      <c r="G243" s="1">
        <v>3.22</v>
      </c>
      <c r="H243" s="1">
        <v>3.37</v>
      </c>
      <c r="I243" s="1">
        <v>0.23</v>
      </c>
      <c r="J243" s="1">
        <v>0.52</v>
      </c>
      <c r="K243" s="1">
        <v>0</v>
      </c>
      <c r="L243" s="1">
        <v>0</v>
      </c>
      <c r="M243" s="1"/>
      <c r="N243" s="3">
        <f t="shared" si="188"/>
        <v>98.564430000000002</v>
      </c>
      <c r="O243" s="2">
        <v>1135</v>
      </c>
      <c r="P243" s="2">
        <v>1E-4</v>
      </c>
      <c r="Q243" s="2" t="s">
        <v>41</v>
      </c>
      <c r="S243" s="2" t="s">
        <v>149</v>
      </c>
      <c r="T243" s="5">
        <f t="shared" si="204"/>
        <v>0.83055925432756328</v>
      </c>
      <c r="U243" s="5">
        <f t="shared" si="205"/>
        <v>1.3016270337922402E-2</v>
      </c>
      <c r="V243" s="5">
        <f t="shared" si="206"/>
        <v>0.30207924676343667</v>
      </c>
      <c r="W243" s="5">
        <f t="shared" si="207"/>
        <v>0.15580278357689634</v>
      </c>
      <c r="X243" s="5">
        <f t="shared" si="208"/>
        <v>0.11389578163771713</v>
      </c>
      <c r="Y243" s="5">
        <f t="shared" si="209"/>
        <v>0.16226818830242509</v>
      </c>
      <c r="Z243" s="5">
        <f t="shared" si="210"/>
        <v>0.10390448531784448</v>
      </c>
      <c r="AA243" s="5">
        <f t="shared" si="211"/>
        <v>7.1549893842887471E-2</v>
      </c>
      <c r="AB243" s="5">
        <f t="shared" si="212"/>
        <v>3.2421764871722585E-3</v>
      </c>
      <c r="AC243" s="5">
        <f t="shared" si="213"/>
        <v>7.326781499876713E-3</v>
      </c>
      <c r="AD243" s="5">
        <f t="shared" si="214"/>
        <v>0</v>
      </c>
      <c r="AE243" s="5">
        <f t="shared" si="215"/>
        <v>0</v>
      </c>
      <c r="AF243" s="5">
        <f t="shared" si="216"/>
        <v>0</v>
      </c>
      <c r="AG243" s="1">
        <f t="shared" si="202"/>
        <v>1.7636448620937419</v>
      </c>
      <c r="AH243" s="1"/>
      <c r="AI243" s="5">
        <f t="shared" si="189"/>
        <v>0.4709333903774427</v>
      </c>
      <c r="AJ243" s="5">
        <f t="shared" si="190"/>
        <v>7.3803239062936446E-3</v>
      </c>
      <c r="AK243" s="5">
        <f t="shared" si="191"/>
        <v>0.17128122177886651</v>
      </c>
      <c r="AL243" s="5">
        <f t="shared" si="192"/>
        <v>8.834135881071449E-2</v>
      </c>
      <c r="AM243" s="5">
        <f t="shared" si="193"/>
        <v>6.4579771180521994E-2</v>
      </c>
      <c r="AN243" s="5">
        <f t="shared" si="194"/>
        <v>9.2007292278665193E-2</v>
      </c>
      <c r="AO243" s="5">
        <f t="shared" si="195"/>
        <v>5.8914630462786284E-2</v>
      </c>
      <c r="AP243" s="5">
        <f t="shared" si="196"/>
        <v>4.0569331944723702E-2</v>
      </c>
      <c r="AQ243" s="5">
        <f t="shared" si="197"/>
        <v>1.8383386343003613E-3</v>
      </c>
      <c r="AR243" s="5">
        <f t="shared" si="198"/>
        <v>4.1543406256850353E-3</v>
      </c>
      <c r="AS243" s="5">
        <f t="shared" si="199"/>
        <v>0</v>
      </c>
      <c r="AT243" s="5">
        <f t="shared" si="200"/>
        <v>0</v>
      </c>
      <c r="AU243" s="5">
        <f t="shared" si="201"/>
        <v>0</v>
      </c>
      <c r="AV243" s="1">
        <f t="shared" si="203"/>
        <v>0.99999999999999989</v>
      </c>
    </row>
    <row r="244" spans="1:48">
      <c r="A244" s="1">
        <v>50.6</v>
      </c>
      <c r="B244" s="1">
        <v>0.41</v>
      </c>
      <c r="C244" s="1">
        <v>13</v>
      </c>
      <c r="D244" s="1">
        <v>14.2</v>
      </c>
      <c r="E244" s="1">
        <v>7.92</v>
      </c>
      <c r="F244" s="1">
        <v>12.2</v>
      </c>
      <c r="G244" s="1">
        <v>0.53</v>
      </c>
      <c r="H244" s="1">
        <v>0.1</v>
      </c>
      <c r="I244" s="1">
        <v>0.31</v>
      </c>
      <c r="J244" s="1">
        <v>0</v>
      </c>
      <c r="K244" s="1">
        <v>0</v>
      </c>
      <c r="L244" s="1">
        <v>0.06</v>
      </c>
      <c r="M244" s="1"/>
      <c r="N244" s="3">
        <f>SUM(A244:L244)</f>
        <v>99.33</v>
      </c>
      <c r="O244" s="2">
        <v>1173</v>
      </c>
      <c r="P244" s="2">
        <v>1E-4</v>
      </c>
      <c r="Q244" s="2" t="s">
        <v>42</v>
      </c>
      <c r="R244" s="2" t="s">
        <v>107</v>
      </c>
      <c r="S244" s="2" t="s">
        <v>137</v>
      </c>
      <c r="T244" s="5">
        <f t="shared" si="204"/>
        <v>0.84221038615179766</v>
      </c>
      <c r="U244" s="5">
        <f t="shared" si="205"/>
        <v>5.1314142678347925E-3</v>
      </c>
      <c r="V244" s="5">
        <f t="shared" si="206"/>
        <v>0.25500196155355043</v>
      </c>
      <c r="W244" s="5">
        <f t="shared" si="207"/>
        <v>0.19763395963813501</v>
      </c>
      <c r="X244" s="5">
        <f t="shared" si="208"/>
        <v>0.19652605459057074</v>
      </c>
      <c r="Y244" s="5">
        <f t="shared" si="209"/>
        <v>0.21754636233951496</v>
      </c>
      <c r="Z244" s="5">
        <f t="shared" si="210"/>
        <v>1.7102291061632788E-2</v>
      </c>
      <c r="AA244" s="5">
        <f t="shared" si="211"/>
        <v>2.1231422505307855E-3</v>
      </c>
      <c r="AB244" s="5">
        <f t="shared" si="212"/>
        <v>4.3698900479278262E-3</v>
      </c>
      <c r="AC244" s="5">
        <f t="shared" si="213"/>
        <v>0</v>
      </c>
      <c r="AD244" s="5">
        <f t="shared" si="214"/>
        <v>0</v>
      </c>
      <c r="AE244" s="5">
        <f t="shared" si="215"/>
        <v>7.8952562668596616E-4</v>
      </c>
      <c r="AF244" s="5">
        <f t="shared" si="216"/>
        <v>0</v>
      </c>
      <c r="AG244" s="1">
        <f t="shared" si="202"/>
        <v>1.7384349875281808</v>
      </c>
      <c r="AH244" s="1"/>
      <c r="AI244" s="5">
        <f t="shared" si="189"/>
        <v>0.48446470083376936</v>
      </c>
      <c r="AJ244" s="5">
        <f t="shared" si="190"/>
        <v>2.9517435536263389E-3</v>
      </c>
      <c r="AK244" s="5">
        <f t="shared" si="191"/>
        <v>0.14668478452342282</v>
      </c>
      <c r="AL244" s="5">
        <f t="shared" si="192"/>
        <v>0.11368498739152952</v>
      </c>
      <c r="AM244" s="5">
        <f t="shared" si="193"/>
        <v>0.11304768714417338</v>
      </c>
      <c r="AN244" s="5">
        <f t="shared" si="194"/>
        <v>0.12513919927994341</v>
      </c>
      <c r="AO244" s="5">
        <f t="shared" si="195"/>
        <v>9.837751301790083E-3</v>
      </c>
      <c r="AP244" s="5">
        <f t="shared" si="196"/>
        <v>1.2212951682188623E-3</v>
      </c>
      <c r="AQ244" s="5">
        <f t="shared" si="197"/>
        <v>2.513691958156697E-3</v>
      </c>
      <c r="AR244" s="5">
        <f t="shared" si="198"/>
        <v>0</v>
      </c>
      <c r="AS244" s="5">
        <f t="shared" si="199"/>
        <v>0</v>
      </c>
      <c r="AT244" s="5">
        <f t="shared" si="200"/>
        <v>4.5415884536963023E-4</v>
      </c>
      <c r="AU244" s="5">
        <f t="shared" si="201"/>
        <v>0</v>
      </c>
      <c r="AV244" s="1">
        <f t="shared" si="203"/>
        <v>1.0000000000000002</v>
      </c>
    </row>
    <row r="245" spans="1:48">
      <c r="A245" s="1">
        <v>49.7</v>
      </c>
      <c r="B245" s="1">
        <v>0.33</v>
      </c>
      <c r="C245" s="1">
        <v>12.2</v>
      </c>
      <c r="D245" s="1">
        <v>14.5</v>
      </c>
      <c r="E245" s="1">
        <v>10.8</v>
      </c>
      <c r="F245" s="1">
        <v>11.4</v>
      </c>
      <c r="G245" s="1">
        <v>0.53</v>
      </c>
      <c r="H245" s="1">
        <v>0.05</v>
      </c>
      <c r="I245" s="1">
        <v>0.3</v>
      </c>
      <c r="J245" s="1">
        <v>0</v>
      </c>
      <c r="K245" s="1">
        <v>0</v>
      </c>
      <c r="L245" s="1">
        <v>0.08</v>
      </c>
      <c r="M245" s="1"/>
      <c r="N245" s="3">
        <f t="shared" ref="N245:N250" si="217">SUM(A245:L245)</f>
        <v>99.89</v>
      </c>
      <c r="O245" s="2">
        <v>1247</v>
      </c>
      <c r="P245" s="2">
        <v>1E-4</v>
      </c>
      <c r="Q245" s="2" t="s">
        <v>13</v>
      </c>
      <c r="S245" s="2" t="s">
        <v>137</v>
      </c>
      <c r="T245" s="5">
        <f t="shared" si="204"/>
        <v>0.82723035952063917</v>
      </c>
      <c r="U245" s="5">
        <f t="shared" si="205"/>
        <v>4.1301627033792235E-3</v>
      </c>
      <c r="V245" s="5">
        <f t="shared" si="206"/>
        <v>0.23930953315025499</v>
      </c>
      <c r="W245" s="5">
        <f t="shared" si="207"/>
        <v>0.20180932498260265</v>
      </c>
      <c r="X245" s="5">
        <f t="shared" si="208"/>
        <v>0.26799007444168738</v>
      </c>
      <c r="Y245" s="5">
        <f t="shared" si="209"/>
        <v>0.20328102710413695</v>
      </c>
      <c r="Z245" s="5">
        <f t="shared" si="210"/>
        <v>1.7102291061632788E-2</v>
      </c>
      <c r="AA245" s="5">
        <f t="shared" si="211"/>
        <v>1.0615711252653928E-3</v>
      </c>
      <c r="AB245" s="5">
        <f t="shared" si="212"/>
        <v>4.22892585283338E-3</v>
      </c>
      <c r="AC245" s="5">
        <f t="shared" si="213"/>
        <v>0</v>
      </c>
      <c r="AD245" s="5">
        <f t="shared" si="214"/>
        <v>0</v>
      </c>
      <c r="AE245" s="5">
        <f t="shared" si="215"/>
        <v>1.0527008355812881E-3</v>
      </c>
      <c r="AF245" s="5">
        <f t="shared" si="216"/>
        <v>0</v>
      </c>
      <c r="AG245" s="1">
        <f t="shared" si="202"/>
        <v>1.7671959707780134</v>
      </c>
      <c r="AH245" s="1"/>
      <c r="AI245" s="5">
        <f t="shared" si="189"/>
        <v>0.46810335310828516</v>
      </c>
      <c r="AJ245" s="5">
        <f t="shared" si="190"/>
        <v>2.3371277275835499E-3</v>
      </c>
      <c r="AK245" s="5">
        <f t="shared" si="191"/>
        <v>0.13541765435606909</v>
      </c>
      <c r="AL245" s="5">
        <f t="shared" si="192"/>
        <v>0.11419747912494135</v>
      </c>
      <c r="AM245" s="5">
        <f t="shared" si="193"/>
        <v>0.15164706058247968</v>
      </c>
      <c r="AN245" s="5">
        <f t="shared" si="194"/>
        <v>0.11503026855286562</v>
      </c>
      <c r="AO245" s="5">
        <f t="shared" si="195"/>
        <v>9.6776426295853615E-3</v>
      </c>
      <c r="AP245" s="5">
        <f t="shared" si="196"/>
        <v>6.0070934000490785E-4</v>
      </c>
      <c r="AQ245" s="5">
        <f t="shared" si="197"/>
        <v>2.3930146530220884E-3</v>
      </c>
      <c r="AR245" s="5">
        <f t="shared" si="198"/>
        <v>0</v>
      </c>
      <c r="AS245" s="5">
        <f t="shared" si="199"/>
        <v>0</v>
      </c>
      <c r="AT245" s="5">
        <f t="shared" si="200"/>
        <v>5.956899251631008E-4</v>
      </c>
      <c r="AU245" s="5">
        <f t="shared" si="201"/>
        <v>0</v>
      </c>
      <c r="AV245" s="1">
        <f t="shared" si="203"/>
        <v>0.99999999999999989</v>
      </c>
    </row>
    <row r="246" spans="1:48">
      <c r="A246" s="1">
        <v>50.1</v>
      </c>
      <c r="B246" s="1">
        <v>1.02</v>
      </c>
      <c r="C246" s="1">
        <v>12.7</v>
      </c>
      <c r="D246" s="1">
        <v>13.4</v>
      </c>
      <c r="E246" s="1">
        <v>7.72</v>
      </c>
      <c r="F246" s="1">
        <v>12.4</v>
      </c>
      <c r="G246" s="1">
        <v>0.56999999999999995</v>
      </c>
      <c r="H246" s="1">
        <v>0.22</v>
      </c>
      <c r="I246" s="1">
        <v>0.37</v>
      </c>
      <c r="J246" s="1">
        <v>0</v>
      </c>
      <c r="K246" s="1">
        <v>0</v>
      </c>
      <c r="L246" s="1">
        <v>0.05</v>
      </c>
      <c r="M246" s="1"/>
      <c r="N246" s="3">
        <f>SUM(A246:L246)</f>
        <v>98.550000000000011</v>
      </c>
      <c r="O246" s="2">
        <v>1173</v>
      </c>
      <c r="P246" s="2">
        <v>1E-4</v>
      </c>
      <c r="Q246" s="2" t="s">
        <v>43</v>
      </c>
      <c r="S246" s="2" t="s">
        <v>137</v>
      </c>
      <c r="T246" s="5">
        <f t="shared" si="204"/>
        <v>0.83388814913448739</v>
      </c>
      <c r="U246" s="5">
        <f t="shared" si="205"/>
        <v>1.276595744680851E-2</v>
      </c>
      <c r="V246" s="5">
        <f t="shared" si="206"/>
        <v>0.24911730090231463</v>
      </c>
      <c r="W246" s="5">
        <f t="shared" si="207"/>
        <v>0.18649965205288799</v>
      </c>
      <c r="X246" s="5">
        <f t="shared" si="208"/>
        <v>0.19156327543424317</v>
      </c>
      <c r="Y246" s="5">
        <f t="shared" si="209"/>
        <v>0.22111269614835949</v>
      </c>
      <c r="Z246" s="5">
        <f t="shared" si="210"/>
        <v>1.8393030009680542E-2</v>
      </c>
      <c r="AA246" s="5">
        <f t="shared" si="211"/>
        <v>4.6709129511677281E-3</v>
      </c>
      <c r="AB246" s="5">
        <f t="shared" si="212"/>
        <v>5.2156752184945024E-3</v>
      </c>
      <c r="AC246" s="5">
        <f t="shared" si="213"/>
        <v>0</v>
      </c>
      <c r="AD246" s="5">
        <f t="shared" si="214"/>
        <v>0</v>
      </c>
      <c r="AE246" s="5">
        <f t="shared" si="215"/>
        <v>6.5793802223830511E-4</v>
      </c>
      <c r="AF246" s="5">
        <f t="shared" si="216"/>
        <v>0</v>
      </c>
      <c r="AG246" s="1">
        <f t="shared" si="202"/>
        <v>1.7238845873206821</v>
      </c>
      <c r="AH246" s="1"/>
      <c r="AI246" s="5">
        <f t="shared" si="189"/>
        <v>0.48372620491406776</v>
      </c>
      <c r="AJ246" s="5">
        <f t="shared" si="190"/>
        <v>7.4053434555324728E-3</v>
      </c>
      <c r="AK246" s="5">
        <f t="shared" si="191"/>
        <v>0.14450926862192143</v>
      </c>
      <c r="AL246" s="5">
        <f t="shared" si="192"/>
        <v>0.10818569492680009</v>
      </c>
      <c r="AM246" s="5">
        <f t="shared" si="193"/>
        <v>0.11112302809782475</v>
      </c>
      <c r="AN246" s="5">
        <f t="shared" si="194"/>
        <v>0.12826421082632922</v>
      </c>
      <c r="AO246" s="5">
        <f t="shared" si="195"/>
        <v>1.0669525178752014E-2</v>
      </c>
      <c r="AP246" s="5">
        <f t="shared" si="196"/>
        <v>2.7095276479195247E-3</v>
      </c>
      <c r="AQ246" s="5">
        <f t="shared" si="197"/>
        <v>3.0255361970611245E-3</v>
      </c>
      <c r="AR246" s="5">
        <f t="shared" si="198"/>
        <v>0</v>
      </c>
      <c r="AS246" s="5">
        <f t="shared" si="199"/>
        <v>0</v>
      </c>
      <c r="AT246" s="5">
        <f t="shared" si="200"/>
        <v>3.8166013379172556E-4</v>
      </c>
      <c r="AU246" s="5">
        <f t="shared" si="201"/>
        <v>0</v>
      </c>
      <c r="AV246" s="1">
        <f t="shared" si="203"/>
        <v>1</v>
      </c>
    </row>
    <row r="247" spans="1:48">
      <c r="A247" s="1">
        <v>51.2</v>
      </c>
      <c r="B247" s="1">
        <v>0.55000000000000004</v>
      </c>
      <c r="C247" s="1">
        <v>13.6</v>
      </c>
      <c r="D247" s="1">
        <v>12.2</v>
      </c>
      <c r="E247" s="1">
        <v>8.6199999999999992</v>
      </c>
      <c r="F247" s="1">
        <v>13</v>
      </c>
      <c r="G247" s="1">
        <v>0.28999999999999998</v>
      </c>
      <c r="H247" s="1">
        <v>0.11</v>
      </c>
      <c r="I247" s="1">
        <v>0.43</v>
      </c>
      <c r="J247" s="1">
        <v>0</v>
      </c>
      <c r="K247" s="1">
        <v>0</v>
      </c>
      <c r="L247" s="1">
        <v>0.14000000000000001</v>
      </c>
      <c r="M247" s="1"/>
      <c r="N247" s="3">
        <f t="shared" si="217"/>
        <v>100.14000000000001</v>
      </c>
      <c r="O247" s="2">
        <v>1176</v>
      </c>
      <c r="P247" s="2">
        <v>1E-4</v>
      </c>
      <c r="Q247" s="2" t="s">
        <v>43</v>
      </c>
      <c r="S247" s="2" t="s">
        <v>137</v>
      </c>
      <c r="T247" s="5">
        <f t="shared" si="204"/>
        <v>0.85219707057256999</v>
      </c>
      <c r="U247" s="5">
        <f t="shared" si="205"/>
        <v>6.8836045056320403E-3</v>
      </c>
      <c r="V247" s="5">
        <f t="shared" si="206"/>
        <v>0.26677128285602197</v>
      </c>
      <c r="W247" s="5">
        <f t="shared" si="207"/>
        <v>0.16979819067501739</v>
      </c>
      <c r="X247" s="5">
        <f t="shared" si="208"/>
        <v>0.21389578163771711</v>
      </c>
      <c r="Y247" s="5">
        <f t="shared" si="209"/>
        <v>0.23181169757489301</v>
      </c>
      <c r="Z247" s="5">
        <f t="shared" si="210"/>
        <v>9.35785737334624E-3</v>
      </c>
      <c r="AA247" s="5">
        <f t="shared" si="211"/>
        <v>2.335456475583864E-3</v>
      </c>
      <c r="AB247" s="5">
        <f t="shared" si="212"/>
        <v>6.0614603890611785E-3</v>
      </c>
      <c r="AC247" s="5">
        <f t="shared" si="213"/>
        <v>0</v>
      </c>
      <c r="AD247" s="5">
        <f t="shared" si="214"/>
        <v>0</v>
      </c>
      <c r="AE247" s="5">
        <f t="shared" si="215"/>
        <v>1.8422264622672544E-3</v>
      </c>
      <c r="AF247" s="5">
        <f t="shared" si="216"/>
        <v>0</v>
      </c>
      <c r="AG247" s="1">
        <f t="shared" si="202"/>
        <v>1.7609546285221103</v>
      </c>
      <c r="AH247" s="1"/>
      <c r="AI247" s="5">
        <f t="shared" si="189"/>
        <v>0.48394039049590992</v>
      </c>
      <c r="AJ247" s="5">
        <f t="shared" si="190"/>
        <v>3.9090186618886023E-3</v>
      </c>
      <c r="AK247" s="5">
        <f t="shared" si="191"/>
        <v>0.1514924226525422</v>
      </c>
      <c r="AL247" s="5">
        <f t="shared" si="192"/>
        <v>9.6423944106681134E-2</v>
      </c>
      <c r="AM247" s="5">
        <f t="shared" si="193"/>
        <v>0.12146581074449952</v>
      </c>
      <c r="AN247" s="5">
        <f t="shared" si="194"/>
        <v>0.1316397900435641</v>
      </c>
      <c r="AO247" s="5">
        <f t="shared" si="195"/>
        <v>5.3140820449189352E-3</v>
      </c>
      <c r="AP247" s="5">
        <f t="shared" si="196"/>
        <v>1.3262445481312072E-3</v>
      </c>
      <c r="AQ247" s="5">
        <f t="shared" si="197"/>
        <v>3.4421445566421485E-3</v>
      </c>
      <c r="AR247" s="5">
        <f t="shared" si="198"/>
        <v>0</v>
      </c>
      <c r="AS247" s="5">
        <f t="shared" si="199"/>
        <v>0</v>
      </c>
      <c r="AT247" s="5">
        <f t="shared" si="200"/>
        <v>1.0461521452221356E-3</v>
      </c>
      <c r="AU247" s="5">
        <f t="shared" si="201"/>
        <v>0</v>
      </c>
      <c r="AV247" s="1">
        <f t="shared" si="203"/>
        <v>1</v>
      </c>
    </row>
    <row r="248" spans="1:48">
      <c r="A248" s="1">
        <v>51.9</v>
      </c>
      <c r="B248" s="1">
        <v>0.33</v>
      </c>
      <c r="C248" s="1">
        <v>13.9</v>
      </c>
      <c r="D248" s="1">
        <v>12</v>
      </c>
      <c r="E248" s="1">
        <v>9.3800000000000008</v>
      </c>
      <c r="F248" s="1">
        <v>12.7</v>
      </c>
      <c r="G248" s="1">
        <v>0.3</v>
      </c>
      <c r="H248" s="1">
        <v>0.1</v>
      </c>
      <c r="I248" s="1">
        <v>0.37</v>
      </c>
      <c r="J248" s="1">
        <v>0</v>
      </c>
      <c r="K248" s="1">
        <v>0</v>
      </c>
      <c r="L248" s="1">
        <v>0.14000000000000001</v>
      </c>
      <c r="M248" s="1"/>
      <c r="N248" s="3">
        <f t="shared" si="217"/>
        <v>101.11999999999999</v>
      </c>
      <c r="O248" s="2">
        <v>1184</v>
      </c>
      <c r="P248" s="2">
        <v>1E-4</v>
      </c>
      <c r="Q248" s="2" t="s">
        <v>44</v>
      </c>
      <c r="S248" s="2" t="s">
        <v>137</v>
      </c>
      <c r="T248" s="5">
        <f t="shared" si="204"/>
        <v>0.86384820239680427</v>
      </c>
      <c r="U248" s="5">
        <f t="shared" si="205"/>
        <v>4.1301627033792235E-3</v>
      </c>
      <c r="V248" s="5">
        <f t="shared" si="206"/>
        <v>0.27265594350725775</v>
      </c>
      <c r="W248" s="5">
        <f t="shared" si="207"/>
        <v>0.16701461377870566</v>
      </c>
      <c r="X248" s="5">
        <f t="shared" si="208"/>
        <v>0.23275434243176182</v>
      </c>
      <c r="Y248" s="5">
        <f t="shared" si="209"/>
        <v>0.22646219686162625</v>
      </c>
      <c r="Z248" s="5">
        <f t="shared" si="210"/>
        <v>9.6805421103581795E-3</v>
      </c>
      <c r="AA248" s="5">
        <f t="shared" si="211"/>
        <v>2.1231422505307855E-3</v>
      </c>
      <c r="AB248" s="5">
        <f t="shared" si="212"/>
        <v>5.2156752184945024E-3</v>
      </c>
      <c r="AC248" s="5">
        <f t="shared" si="213"/>
        <v>0</v>
      </c>
      <c r="AD248" s="5">
        <f t="shared" si="214"/>
        <v>0</v>
      </c>
      <c r="AE248" s="5">
        <f t="shared" si="215"/>
        <v>1.8422264622672544E-3</v>
      </c>
      <c r="AF248" s="5">
        <f t="shared" si="216"/>
        <v>0</v>
      </c>
      <c r="AG248" s="1">
        <f t="shared" si="202"/>
        <v>1.7857270477211855</v>
      </c>
      <c r="AH248" s="1"/>
      <c r="AI248" s="5">
        <f t="shared" si="189"/>
        <v>0.48375153610356314</v>
      </c>
      <c r="AJ248" s="5">
        <f t="shared" si="190"/>
        <v>2.3128745844163785E-3</v>
      </c>
      <c r="AK248" s="5">
        <f t="shared" si="191"/>
        <v>0.15268623715768956</v>
      </c>
      <c r="AL248" s="5">
        <f t="shared" si="192"/>
        <v>9.3527515300749639E-2</v>
      </c>
      <c r="AM248" s="5">
        <f t="shared" si="193"/>
        <v>0.13034150024707636</v>
      </c>
      <c r="AN248" s="5">
        <f t="shared" si="194"/>
        <v>0.12681792390982752</v>
      </c>
      <c r="AO248" s="5">
        <f t="shared" si="195"/>
        <v>5.4210648389471285E-3</v>
      </c>
      <c r="AP248" s="5">
        <f t="shared" si="196"/>
        <v>1.1889511631915889E-3</v>
      </c>
      <c r="AQ248" s="5">
        <f t="shared" si="197"/>
        <v>2.9207572485113928E-3</v>
      </c>
      <c r="AR248" s="5">
        <f t="shared" si="198"/>
        <v>0</v>
      </c>
      <c r="AS248" s="5">
        <f t="shared" si="199"/>
        <v>0</v>
      </c>
      <c r="AT248" s="5">
        <f t="shared" si="200"/>
        <v>1.0316394460274146E-3</v>
      </c>
      <c r="AU248" s="5">
        <f t="shared" si="201"/>
        <v>0</v>
      </c>
      <c r="AV248" s="1">
        <f t="shared" si="203"/>
        <v>1</v>
      </c>
    </row>
    <row r="249" spans="1:48">
      <c r="A249" s="1">
        <v>51.9</v>
      </c>
      <c r="B249" s="1">
        <v>0.31</v>
      </c>
      <c r="C249" s="1">
        <v>13.8</v>
      </c>
      <c r="D249" s="1">
        <v>10.9</v>
      </c>
      <c r="E249" s="1">
        <v>9.68</v>
      </c>
      <c r="F249" s="1">
        <v>12.2</v>
      </c>
      <c r="G249" s="1">
        <v>0.28000000000000003</v>
      </c>
      <c r="H249" s="1">
        <v>0.1</v>
      </c>
      <c r="I249" s="1">
        <v>0.33</v>
      </c>
      <c r="J249" s="1">
        <v>0</v>
      </c>
      <c r="K249" s="1">
        <v>0</v>
      </c>
      <c r="L249" s="1">
        <v>0.12</v>
      </c>
      <c r="M249" s="1"/>
      <c r="N249" s="3">
        <f t="shared" si="217"/>
        <v>99.62</v>
      </c>
      <c r="O249" s="2">
        <v>1196</v>
      </c>
      <c r="P249" s="2">
        <v>1E-4</v>
      </c>
      <c r="Q249" s="2" t="s">
        <v>44</v>
      </c>
      <c r="S249" s="2" t="s">
        <v>138</v>
      </c>
      <c r="T249" s="5">
        <f t="shared" si="204"/>
        <v>0.86384820239680427</v>
      </c>
      <c r="U249" s="5">
        <f t="shared" si="205"/>
        <v>3.8798498122653313E-3</v>
      </c>
      <c r="V249" s="5">
        <f t="shared" si="206"/>
        <v>0.27069438995684586</v>
      </c>
      <c r="W249" s="5">
        <f t="shared" si="207"/>
        <v>0.15170494084899097</v>
      </c>
      <c r="X249" s="5">
        <f t="shared" si="208"/>
        <v>0.2401985111662531</v>
      </c>
      <c r="Y249" s="5">
        <f t="shared" si="209"/>
        <v>0.21754636233951496</v>
      </c>
      <c r="Z249" s="5">
        <f t="shared" si="210"/>
        <v>9.0351726363343023E-3</v>
      </c>
      <c r="AA249" s="5">
        <f t="shared" si="211"/>
        <v>2.1231422505307855E-3</v>
      </c>
      <c r="AB249" s="5">
        <f t="shared" si="212"/>
        <v>4.6518184381167185E-3</v>
      </c>
      <c r="AC249" s="5">
        <f t="shared" si="213"/>
        <v>0</v>
      </c>
      <c r="AD249" s="5">
        <f t="shared" si="214"/>
        <v>0</v>
      </c>
      <c r="AE249" s="5">
        <f t="shared" si="215"/>
        <v>1.5790512533719323E-3</v>
      </c>
      <c r="AF249" s="5">
        <f t="shared" si="216"/>
        <v>0</v>
      </c>
      <c r="AG249" s="1">
        <f t="shared" si="202"/>
        <v>1.7652614410990284</v>
      </c>
      <c r="AH249" s="1"/>
      <c r="AI249" s="5">
        <f t="shared" si="189"/>
        <v>0.48935992271999312</v>
      </c>
      <c r="AJ249" s="5">
        <f t="shared" si="190"/>
        <v>2.1978896280937222E-3</v>
      </c>
      <c r="AK249" s="5">
        <f t="shared" si="191"/>
        <v>0.15334521202044446</v>
      </c>
      <c r="AL249" s="5">
        <f t="shared" si="192"/>
        <v>8.5939078097429858E-2</v>
      </c>
      <c r="AM249" s="5">
        <f t="shared" si="193"/>
        <v>0.13606965267235921</v>
      </c>
      <c r="AN249" s="5">
        <f t="shared" si="194"/>
        <v>0.12323747478677917</v>
      </c>
      <c r="AO249" s="5">
        <f t="shared" si="195"/>
        <v>5.1183198284267305E-3</v>
      </c>
      <c r="AP249" s="5">
        <f t="shared" si="196"/>
        <v>1.2027353009019135E-3</v>
      </c>
      <c r="AQ249" s="5">
        <f t="shared" si="197"/>
        <v>2.6352008432363187E-3</v>
      </c>
      <c r="AR249" s="5">
        <f t="shared" si="198"/>
        <v>0</v>
      </c>
      <c r="AS249" s="5">
        <f t="shared" si="199"/>
        <v>0</v>
      </c>
      <c r="AT249" s="5">
        <f t="shared" si="200"/>
        <v>8.9451410233536621E-4</v>
      </c>
      <c r="AU249" s="5">
        <f t="shared" si="201"/>
        <v>0</v>
      </c>
      <c r="AV249" s="1">
        <f t="shared" si="203"/>
        <v>0.99999999999999967</v>
      </c>
    </row>
    <row r="250" spans="1:48">
      <c r="A250" s="1">
        <v>52.4</v>
      </c>
      <c r="B250" s="1">
        <v>0.28000000000000003</v>
      </c>
      <c r="C250" s="1">
        <v>12.8</v>
      </c>
      <c r="D250" s="1">
        <v>11.3</v>
      </c>
      <c r="E250" s="1">
        <v>10.6</v>
      </c>
      <c r="F250" s="1">
        <v>11.5</v>
      </c>
      <c r="G250" s="1">
        <v>0.31</v>
      </c>
      <c r="H250" s="1">
        <v>0.09</v>
      </c>
      <c r="I250" s="1">
        <v>0.33</v>
      </c>
      <c r="J250" s="1">
        <v>0</v>
      </c>
      <c r="K250" s="1">
        <v>0</v>
      </c>
      <c r="L250" s="1">
        <v>0.14000000000000001</v>
      </c>
      <c r="M250" s="1"/>
      <c r="N250" s="3">
        <f t="shared" si="217"/>
        <v>99.75</v>
      </c>
      <c r="O250" s="2">
        <v>1225</v>
      </c>
      <c r="P250" s="2">
        <v>1E-4</v>
      </c>
      <c r="Q250" s="2" t="s">
        <v>13</v>
      </c>
      <c r="S250" s="2" t="s">
        <v>138</v>
      </c>
      <c r="T250" s="5">
        <f t="shared" si="204"/>
        <v>0.87217043941411454</v>
      </c>
      <c r="U250" s="5">
        <f t="shared" si="205"/>
        <v>3.5043804755944931E-3</v>
      </c>
      <c r="V250" s="5">
        <f t="shared" si="206"/>
        <v>0.2510788544527266</v>
      </c>
      <c r="W250" s="5">
        <f t="shared" si="207"/>
        <v>0.15727209464161448</v>
      </c>
      <c r="X250" s="5">
        <f t="shared" si="208"/>
        <v>0.26302729528535979</v>
      </c>
      <c r="Y250" s="5">
        <f t="shared" si="209"/>
        <v>0.20506419400855921</v>
      </c>
      <c r="Z250" s="5">
        <f t="shared" si="210"/>
        <v>1.0003226847370119E-2</v>
      </c>
      <c r="AA250" s="5">
        <f t="shared" si="211"/>
        <v>1.9108280254777068E-3</v>
      </c>
      <c r="AB250" s="5">
        <f t="shared" si="212"/>
        <v>4.6518184381167185E-3</v>
      </c>
      <c r="AC250" s="5">
        <f t="shared" si="213"/>
        <v>0</v>
      </c>
      <c r="AD250" s="5">
        <f t="shared" si="214"/>
        <v>0</v>
      </c>
      <c r="AE250" s="5">
        <f t="shared" si="215"/>
        <v>1.8422264622672544E-3</v>
      </c>
      <c r="AF250" s="5">
        <f t="shared" si="216"/>
        <v>0</v>
      </c>
      <c r="AG250" s="1">
        <f t="shared" si="202"/>
        <v>1.770525358051201</v>
      </c>
      <c r="AH250" s="1"/>
      <c r="AI250" s="5">
        <f t="shared" si="189"/>
        <v>0.49260544925157329</v>
      </c>
      <c r="AJ250" s="5">
        <f t="shared" si="190"/>
        <v>1.9792884974275254E-3</v>
      </c>
      <c r="AK250" s="5">
        <f t="shared" si="191"/>
        <v>0.14181036905852989</v>
      </c>
      <c r="AL250" s="5">
        <f t="shared" si="192"/>
        <v>8.8827925523033605E-2</v>
      </c>
      <c r="AM250" s="5">
        <f t="shared" si="193"/>
        <v>0.14855889755505744</v>
      </c>
      <c r="AN250" s="5">
        <f t="shared" si="194"/>
        <v>0.11582109969566957</v>
      </c>
      <c r="AO250" s="5">
        <f t="shared" si="195"/>
        <v>5.6498636418179111E-3</v>
      </c>
      <c r="AP250" s="5">
        <f t="shared" si="196"/>
        <v>1.0792435232788394E-3</v>
      </c>
      <c r="AQ250" s="5">
        <f t="shared" si="197"/>
        <v>2.6273661752220972E-3</v>
      </c>
      <c r="AR250" s="5">
        <f t="shared" si="198"/>
        <v>0</v>
      </c>
      <c r="AS250" s="5">
        <f t="shared" si="199"/>
        <v>0</v>
      </c>
      <c r="AT250" s="5">
        <f t="shared" si="200"/>
        <v>1.0404970783897578E-3</v>
      </c>
      <c r="AU250" s="5">
        <f t="shared" si="201"/>
        <v>0</v>
      </c>
      <c r="AV250" s="1">
        <f t="shared" si="203"/>
        <v>0.99999999999999989</v>
      </c>
    </row>
    <row r="251" spans="1:48">
      <c r="A251" s="1">
        <v>47.5</v>
      </c>
      <c r="B251" s="1">
        <v>1.63</v>
      </c>
      <c r="C251" s="1">
        <v>9.39</v>
      </c>
      <c r="D251" s="1">
        <v>19.3</v>
      </c>
      <c r="E251" s="1">
        <v>9.6300000000000008</v>
      </c>
      <c r="F251" s="1">
        <v>9.7200000000000006</v>
      </c>
      <c r="G251" s="1">
        <v>0.05</v>
      </c>
      <c r="H251" s="1">
        <v>0.05</v>
      </c>
      <c r="I251" s="1"/>
      <c r="J251" s="1"/>
      <c r="K251" s="1"/>
      <c r="L251" s="1">
        <v>0.84</v>
      </c>
      <c r="M251" s="1"/>
      <c r="N251" s="3">
        <f>SUM(A251:L251)</f>
        <v>98.11</v>
      </c>
      <c r="O251" s="2">
        <v>1249</v>
      </c>
      <c r="P251" s="2">
        <v>1E-4</v>
      </c>
      <c r="Q251" s="2" t="s">
        <v>5</v>
      </c>
      <c r="R251" s="2" t="s">
        <v>108</v>
      </c>
      <c r="S251" s="2" t="s">
        <v>137</v>
      </c>
      <c r="T251" s="5">
        <f t="shared" si="204"/>
        <v>0.79061251664447407</v>
      </c>
      <c r="U251" s="5">
        <f t="shared" si="205"/>
        <v>2.0400500625782227E-2</v>
      </c>
      <c r="V251" s="5">
        <f t="shared" si="206"/>
        <v>0.18418987838367989</v>
      </c>
      <c r="W251" s="5">
        <f t="shared" si="207"/>
        <v>0.26861517049408495</v>
      </c>
      <c r="X251" s="5">
        <f t="shared" si="208"/>
        <v>0.23895781637717126</v>
      </c>
      <c r="Y251" s="5">
        <f t="shared" si="209"/>
        <v>0.17332382310984309</v>
      </c>
      <c r="Z251" s="5">
        <f t="shared" si="210"/>
        <v>1.6134236850596968E-3</v>
      </c>
      <c r="AA251" s="5">
        <f t="shared" si="211"/>
        <v>1.0615711252653928E-3</v>
      </c>
      <c r="AB251" s="5">
        <f t="shared" si="212"/>
        <v>0</v>
      </c>
      <c r="AC251" s="5">
        <f t="shared" si="213"/>
        <v>0</v>
      </c>
      <c r="AD251" s="5">
        <f t="shared" si="214"/>
        <v>0</v>
      </c>
      <c r="AE251" s="5">
        <f t="shared" si="215"/>
        <v>1.1053358773603526E-2</v>
      </c>
      <c r="AF251" s="5">
        <f t="shared" si="216"/>
        <v>0</v>
      </c>
      <c r="AG251" s="1">
        <f t="shared" si="202"/>
        <v>1.6898280592189643</v>
      </c>
      <c r="AH251" s="1"/>
      <c r="AI251" s="5">
        <f t="shared" si="189"/>
        <v>0.46786565788823148</v>
      </c>
      <c r="AJ251" s="5">
        <f t="shared" si="190"/>
        <v>1.2072530405970004E-2</v>
      </c>
      <c r="AK251" s="5">
        <f t="shared" si="191"/>
        <v>0.10899918330673959</v>
      </c>
      <c r="AL251" s="5">
        <f t="shared" si="192"/>
        <v>0.15896006047990377</v>
      </c>
      <c r="AM251" s="5">
        <f t="shared" si="193"/>
        <v>0.14140954464184785</v>
      </c>
      <c r="AN251" s="5">
        <f t="shared" si="194"/>
        <v>0.10256891058487518</v>
      </c>
      <c r="AO251" s="5">
        <f t="shared" si="195"/>
        <v>9.547857110417604E-4</v>
      </c>
      <c r="AP251" s="5">
        <f t="shared" si="196"/>
        <v>6.2821250923957863E-4</v>
      </c>
      <c r="AQ251" s="5">
        <f t="shared" si="197"/>
        <v>0</v>
      </c>
      <c r="AR251" s="5">
        <f t="shared" si="198"/>
        <v>0</v>
      </c>
      <c r="AS251" s="5">
        <f t="shared" si="199"/>
        <v>0</v>
      </c>
      <c r="AT251" s="5">
        <f t="shared" si="200"/>
        <v>6.5411144721507167E-3</v>
      </c>
      <c r="AU251" s="5">
        <f t="shared" si="201"/>
        <v>0</v>
      </c>
      <c r="AV251" s="1">
        <f t="shared" si="203"/>
        <v>0.99999999999999989</v>
      </c>
    </row>
    <row r="252" spans="1:48">
      <c r="A252" s="1">
        <v>44.3</v>
      </c>
      <c r="B252" s="1">
        <v>2.68</v>
      </c>
      <c r="C252" s="1">
        <v>8.5399999999999991</v>
      </c>
      <c r="D252" s="1">
        <v>20.6</v>
      </c>
      <c r="E252" s="1">
        <v>10.6</v>
      </c>
      <c r="F252" s="1">
        <v>9.73</v>
      </c>
      <c r="G252" s="1"/>
      <c r="H252" s="1"/>
      <c r="I252" s="1"/>
      <c r="J252" s="1"/>
      <c r="K252" s="1"/>
      <c r="L252" s="1"/>
      <c r="M252" s="1"/>
      <c r="N252" s="3">
        <f t="shared" ref="N252:N312" si="218">SUM(A252:L252)</f>
        <v>96.45</v>
      </c>
      <c r="O252" s="2">
        <v>1277</v>
      </c>
      <c r="P252" s="2">
        <v>1E-4</v>
      </c>
      <c r="Q252" s="2" t="s">
        <v>5</v>
      </c>
      <c r="S252" s="2" t="s">
        <v>146</v>
      </c>
      <c r="T252" s="5">
        <f t="shared" si="204"/>
        <v>0.73735019973368843</v>
      </c>
      <c r="U252" s="5">
        <f t="shared" si="205"/>
        <v>3.3541927409261575E-2</v>
      </c>
      <c r="V252" s="5">
        <f t="shared" si="206"/>
        <v>0.16751667320517849</v>
      </c>
      <c r="W252" s="5">
        <f t="shared" si="207"/>
        <v>0.2867084203201114</v>
      </c>
      <c r="X252" s="5">
        <f t="shared" si="208"/>
        <v>0.26302729528535979</v>
      </c>
      <c r="Y252" s="5">
        <f t="shared" si="209"/>
        <v>0.17350213980028531</v>
      </c>
      <c r="Z252" s="5">
        <f t="shared" si="210"/>
        <v>0</v>
      </c>
      <c r="AA252" s="5">
        <f t="shared" si="211"/>
        <v>0</v>
      </c>
      <c r="AB252" s="5">
        <f t="shared" si="212"/>
        <v>0</v>
      </c>
      <c r="AC252" s="5">
        <f t="shared" si="213"/>
        <v>0</v>
      </c>
      <c r="AD252" s="5">
        <f t="shared" si="214"/>
        <v>0</v>
      </c>
      <c r="AE252" s="5">
        <f t="shared" si="215"/>
        <v>0</v>
      </c>
      <c r="AF252" s="5">
        <f t="shared" si="216"/>
        <v>0</v>
      </c>
      <c r="AG252" s="1">
        <f t="shared" si="202"/>
        <v>1.6616466557538851</v>
      </c>
      <c r="AH252" s="1"/>
      <c r="AI252" s="5">
        <f t="shared" si="189"/>
        <v>0.4437466877692805</v>
      </c>
      <c r="AJ252" s="5">
        <f t="shared" si="190"/>
        <v>2.0185956679245793E-2</v>
      </c>
      <c r="AK252" s="5">
        <f t="shared" si="191"/>
        <v>0.10081365531300431</v>
      </c>
      <c r="AL252" s="5">
        <f t="shared" si="192"/>
        <v>0.17254475813333037</v>
      </c>
      <c r="AM252" s="5">
        <f t="shared" si="193"/>
        <v>0.15829315719714485</v>
      </c>
      <c r="AN252" s="5">
        <f t="shared" si="194"/>
        <v>0.10441578490799405</v>
      </c>
      <c r="AO252" s="5">
        <f t="shared" si="195"/>
        <v>0</v>
      </c>
      <c r="AP252" s="5">
        <f t="shared" si="196"/>
        <v>0</v>
      </c>
      <c r="AQ252" s="5">
        <f t="shared" si="197"/>
        <v>0</v>
      </c>
      <c r="AR252" s="5">
        <f t="shared" si="198"/>
        <v>0</v>
      </c>
      <c r="AS252" s="5">
        <f t="shared" si="199"/>
        <v>0</v>
      </c>
      <c r="AT252" s="5">
        <f t="shared" si="200"/>
        <v>0</v>
      </c>
      <c r="AU252" s="5">
        <f t="shared" si="201"/>
        <v>0</v>
      </c>
      <c r="AV252" s="1">
        <f t="shared" si="203"/>
        <v>0.99999999999999989</v>
      </c>
    </row>
    <row r="253" spans="1:48">
      <c r="A253" s="1">
        <v>46.3</v>
      </c>
      <c r="B253" s="1">
        <v>2.82</v>
      </c>
      <c r="C253" s="1">
        <v>10.1</v>
      </c>
      <c r="D253" s="1">
        <v>21</v>
      </c>
      <c r="E253" s="1">
        <v>6.6</v>
      </c>
      <c r="F253" s="1">
        <v>11.1</v>
      </c>
      <c r="G253" s="1">
        <v>0.1</v>
      </c>
      <c r="H253" s="1"/>
      <c r="I253" s="1">
        <v>0.33</v>
      </c>
      <c r="J253" s="1"/>
      <c r="K253" s="1"/>
      <c r="L253" s="1">
        <v>0.39</v>
      </c>
      <c r="M253" s="1"/>
      <c r="N253" s="3">
        <f t="shared" si="218"/>
        <v>98.739999999999981</v>
      </c>
      <c r="O253" s="2">
        <v>1175</v>
      </c>
      <c r="P253" s="2">
        <v>1E-4</v>
      </c>
      <c r="Q253" s="2" t="s">
        <v>5</v>
      </c>
      <c r="S253" s="2" t="s">
        <v>137</v>
      </c>
      <c r="T253" s="5">
        <f t="shared" si="204"/>
        <v>0.77063914780292941</v>
      </c>
      <c r="U253" s="5">
        <f t="shared" si="205"/>
        <v>3.5294117647058816E-2</v>
      </c>
      <c r="V253" s="5">
        <f t="shared" si="206"/>
        <v>0.19811690859160455</v>
      </c>
      <c r="W253" s="5">
        <f t="shared" si="207"/>
        <v>0.29227557411273491</v>
      </c>
      <c r="X253" s="5">
        <f t="shared" si="208"/>
        <v>0.16377171215880892</v>
      </c>
      <c r="Y253" s="5">
        <f t="shared" si="209"/>
        <v>0.19793152639087019</v>
      </c>
      <c r="Z253" s="5">
        <f t="shared" si="210"/>
        <v>3.2268473701193936E-3</v>
      </c>
      <c r="AA253" s="5">
        <f t="shared" si="211"/>
        <v>0</v>
      </c>
      <c r="AB253" s="5">
        <f t="shared" si="212"/>
        <v>4.6518184381167185E-3</v>
      </c>
      <c r="AC253" s="5">
        <f t="shared" si="213"/>
        <v>0</v>
      </c>
      <c r="AD253" s="5">
        <f t="shared" si="214"/>
        <v>0</v>
      </c>
      <c r="AE253" s="5">
        <f t="shared" si="215"/>
        <v>5.1319165734587798E-3</v>
      </c>
      <c r="AF253" s="5">
        <f t="shared" si="216"/>
        <v>0</v>
      </c>
      <c r="AG253" s="1">
        <f t="shared" si="202"/>
        <v>1.6710395690857016</v>
      </c>
      <c r="AH253" s="1"/>
      <c r="AI253" s="5">
        <f t="shared" si="189"/>
        <v>0.46117348868320313</v>
      </c>
      <c r="AJ253" s="5">
        <f t="shared" si="190"/>
        <v>2.1121054402302251E-2</v>
      </c>
      <c r="AK253" s="5">
        <f t="shared" si="191"/>
        <v>0.11855907679074465</v>
      </c>
      <c r="AL253" s="5">
        <f t="shared" si="192"/>
        <v>0.17490643520347732</v>
      </c>
      <c r="AM253" s="5">
        <f t="shared" si="193"/>
        <v>9.8005885191824363E-2</v>
      </c>
      <c r="AN253" s="5">
        <f t="shared" si="194"/>
        <v>0.11844813854358167</v>
      </c>
      <c r="AO253" s="5">
        <f t="shared" si="195"/>
        <v>1.9310418674795009E-3</v>
      </c>
      <c r="AP253" s="5">
        <f t="shared" si="196"/>
        <v>0</v>
      </c>
      <c r="AQ253" s="5">
        <f t="shared" si="197"/>
        <v>2.7837871251977179E-3</v>
      </c>
      <c r="AR253" s="5">
        <f t="shared" si="198"/>
        <v>0</v>
      </c>
      <c r="AS253" s="5">
        <f t="shared" si="199"/>
        <v>0</v>
      </c>
      <c r="AT253" s="5">
        <f t="shared" si="200"/>
        <v>3.0710921921894849E-3</v>
      </c>
      <c r="AU253" s="5">
        <f t="shared" si="201"/>
        <v>0</v>
      </c>
      <c r="AV253" s="1">
        <f t="shared" si="203"/>
        <v>1.0000000000000002</v>
      </c>
    </row>
    <row r="254" spans="1:48">
      <c r="A254" s="1">
        <v>44.1</v>
      </c>
      <c r="B254" s="1">
        <v>4.71</v>
      </c>
      <c r="C254" s="1">
        <v>9.84</v>
      </c>
      <c r="D254" s="1">
        <v>23.4</v>
      </c>
      <c r="E254" s="1">
        <v>4.6100000000000003</v>
      </c>
      <c r="F254" s="1">
        <v>11</v>
      </c>
      <c r="G254" s="1">
        <v>0.12</v>
      </c>
      <c r="H254" s="1"/>
      <c r="I254" s="1">
        <v>0.35</v>
      </c>
      <c r="J254" s="1"/>
      <c r="K254" s="1"/>
      <c r="L254" s="1">
        <v>0.24</v>
      </c>
      <c r="M254" s="1"/>
      <c r="N254" s="3">
        <f t="shared" si="218"/>
        <v>98.37</v>
      </c>
      <c r="O254" s="2">
        <v>1124</v>
      </c>
      <c r="P254" s="2">
        <v>1E-4</v>
      </c>
      <c r="Q254" s="2" t="s">
        <v>5</v>
      </c>
      <c r="S254" s="2" t="s">
        <v>146</v>
      </c>
      <c r="T254" s="5">
        <f t="shared" si="204"/>
        <v>0.73402130492676432</v>
      </c>
      <c r="U254" s="5">
        <f t="shared" si="205"/>
        <v>5.8948685857321645E-2</v>
      </c>
      <c r="V254" s="5">
        <f t="shared" si="206"/>
        <v>0.19301686936053356</v>
      </c>
      <c r="W254" s="5">
        <f t="shared" si="207"/>
        <v>0.325678496868476</v>
      </c>
      <c r="X254" s="5">
        <f t="shared" si="208"/>
        <v>0.1143920595533499</v>
      </c>
      <c r="Y254" s="5">
        <f t="shared" si="209"/>
        <v>0.19614835948644793</v>
      </c>
      <c r="Z254" s="5">
        <f t="shared" si="210"/>
        <v>3.8722168441432721E-3</v>
      </c>
      <c r="AA254" s="5">
        <f t="shared" si="211"/>
        <v>0</v>
      </c>
      <c r="AB254" s="5">
        <f t="shared" si="212"/>
        <v>4.93374682830561E-3</v>
      </c>
      <c r="AC254" s="5">
        <f t="shared" si="213"/>
        <v>0</v>
      </c>
      <c r="AD254" s="5">
        <f t="shared" si="214"/>
        <v>0</v>
      </c>
      <c r="AE254" s="5">
        <f t="shared" si="215"/>
        <v>3.1581025067438646E-3</v>
      </c>
      <c r="AF254" s="5">
        <f t="shared" si="216"/>
        <v>0</v>
      </c>
      <c r="AG254" s="1">
        <f t="shared" si="202"/>
        <v>1.6341698422320858</v>
      </c>
      <c r="AH254" s="1"/>
      <c r="AI254" s="5">
        <f t="shared" si="189"/>
        <v>0.44917075689279434</v>
      </c>
      <c r="AJ254" s="5">
        <f t="shared" si="190"/>
        <v>3.6072557658269229E-2</v>
      </c>
      <c r="AK254" s="5">
        <f t="shared" si="191"/>
        <v>0.11811310206097976</v>
      </c>
      <c r="AL254" s="5">
        <f t="shared" si="192"/>
        <v>0.19929293054609126</v>
      </c>
      <c r="AM254" s="5">
        <f t="shared" si="193"/>
        <v>7.000010439374138E-2</v>
      </c>
      <c r="AN254" s="5">
        <f t="shared" si="194"/>
        <v>0.12002935950557753</v>
      </c>
      <c r="AO254" s="5">
        <f t="shared" si="195"/>
        <v>2.3695314550991066E-3</v>
      </c>
      <c r="AP254" s="5">
        <f t="shared" si="196"/>
        <v>0</v>
      </c>
      <c r="AQ254" s="5">
        <f t="shared" si="197"/>
        <v>3.0191150887760149E-3</v>
      </c>
      <c r="AR254" s="5">
        <f t="shared" si="198"/>
        <v>0</v>
      </c>
      <c r="AS254" s="5">
        <f t="shared" si="199"/>
        <v>0</v>
      </c>
      <c r="AT254" s="5">
        <f t="shared" si="200"/>
        <v>1.9325423986715261E-3</v>
      </c>
      <c r="AU254" s="5">
        <f t="shared" si="201"/>
        <v>0</v>
      </c>
      <c r="AV254" s="1">
        <f t="shared" si="203"/>
        <v>1.0000000000000002</v>
      </c>
    </row>
    <row r="255" spans="1:48">
      <c r="A255" s="1">
        <v>43.7</v>
      </c>
      <c r="B255" s="1">
        <v>2.88</v>
      </c>
      <c r="C255" s="1">
        <v>8.2200000000000006</v>
      </c>
      <c r="D255" s="1">
        <v>21.9</v>
      </c>
      <c r="E255" s="1">
        <v>12.5</v>
      </c>
      <c r="F255" s="1">
        <v>8.39</v>
      </c>
      <c r="G255" s="1">
        <v>7.0000000000000007E-2</v>
      </c>
      <c r="H255" s="1"/>
      <c r="I255" s="1">
        <v>0.35</v>
      </c>
      <c r="J255" s="1"/>
      <c r="K255" s="1"/>
      <c r="L255" s="1">
        <v>0.82</v>
      </c>
      <c r="M255" s="1"/>
      <c r="N255" s="3">
        <f t="shared" si="218"/>
        <v>98.829999999999984</v>
      </c>
      <c r="O255" s="2">
        <v>1328</v>
      </c>
      <c r="P255" s="2">
        <v>1E-4</v>
      </c>
      <c r="Q255" s="2" t="s">
        <v>5</v>
      </c>
      <c r="S255" s="2" t="s">
        <v>146</v>
      </c>
      <c r="T255" s="5">
        <f t="shared" si="204"/>
        <v>0.72736351531291621</v>
      </c>
      <c r="U255" s="5">
        <f t="shared" si="205"/>
        <v>3.6045056320400497E-2</v>
      </c>
      <c r="V255" s="5">
        <f t="shared" si="206"/>
        <v>0.16123970184386036</v>
      </c>
      <c r="W255" s="5">
        <f t="shared" si="207"/>
        <v>0.30480167014613779</v>
      </c>
      <c r="X255" s="5">
        <f t="shared" si="208"/>
        <v>0.3101736972704715</v>
      </c>
      <c r="Y255" s="5">
        <f t="shared" si="209"/>
        <v>0.14960770328102713</v>
      </c>
      <c r="Z255" s="5">
        <f t="shared" si="210"/>
        <v>2.2587931590835756E-3</v>
      </c>
      <c r="AA255" s="5">
        <f t="shared" si="211"/>
        <v>0</v>
      </c>
      <c r="AB255" s="5">
        <f t="shared" si="212"/>
        <v>4.93374682830561E-3</v>
      </c>
      <c r="AC255" s="5">
        <f t="shared" si="213"/>
        <v>0</v>
      </c>
      <c r="AD255" s="5">
        <f t="shared" si="214"/>
        <v>0</v>
      </c>
      <c r="AE255" s="5">
        <f t="shared" si="215"/>
        <v>1.0790183564708204E-2</v>
      </c>
      <c r="AF255" s="5">
        <f t="shared" si="216"/>
        <v>0</v>
      </c>
      <c r="AG255" s="1">
        <f t="shared" si="202"/>
        <v>1.707214067726911</v>
      </c>
      <c r="AH255" s="1"/>
      <c r="AI255" s="5">
        <f t="shared" si="189"/>
        <v>0.42605290634780935</v>
      </c>
      <c r="AJ255" s="5">
        <f t="shared" si="190"/>
        <v>2.1113378223501334E-2</v>
      </c>
      <c r="AK255" s="5">
        <f t="shared" si="191"/>
        <v>9.4446094893386595E-2</v>
      </c>
      <c r="AL255" s="5">
        <f t="shared" si="192"/>
        <v>0.17853746399358655</v>
      </c>
      <c r="AM255" s="5">
        <f t="shared" si="193"/>
        <v>0.18168412686726257</v>
      </c>
      <c r="AN255" s="5">
        <f t="shared" si="194"/>
        <v>8.763265609697321E-2</v>
      </c>
      <c r="AO255" s="5">
        <f t="shared" si="195"/>
        <v>1.3230872459310686E-3</v>
      </c>
      <c r="AP255" s="5">
        <f t="shared" si="196"/>
        <v>0</v>
      </c>
      <c r="AQ255" s="5">
        <f t="shared" si="197"/>
        <v>2.8899403546238942E-3</v>
      </c>
      <c r="AR255" s="5">
        <f t="shared" si="198"/>
        <v>0</v>
      </c>
      <c r="AS255" s="5">
        <f t="shared" si="199"/>
        <v>0</v>
      </c>
      <c r="AT255" s="5">
        <f t="shared" si="200"/>
        <v>6.320345976925385E-3</v>
      </c>
      <c r="AU255" s="5">
        <f t="shared" si="201"/>
        <v>0</v>
      </c>
      <c r="AV255" s="1">
        <f t="shared" si="203"/>
        <v>1</v>
      </c>
    </row>
    <row r="256" spans="1:48">
      <c r="A256" s="1">
        <v>45.6</v>
      </c>
      <c r="B256" s="1">
        <v>4.38</v>
      </c>
      <c r="C256" s="1">
        <v>11.1</v>
      </c>
      <c r="D256" s="1">
        <v>19.600000000000001</v>
      </c>
      <c r="E256" s="1">
        <v>6.26</v>
      </c>
      <c r="F256" s="1">
        <v>11.6</v>
      </c>
      <c r="G256" s="1">
        <v>0.14000000000000001</v>
      </c>
      <c r="H256" s="1"/>
      <c r="I256" s="1">
        <v>0.32</v>
      </c>
      <c r="J256" s="1"/>
      <c r="K256" s="1"/>
      <c r="L256" s="1">
        <v>0.36</v>
      </c>
      <c r="M256" s="1"/>
      <c r="N256" s="3">
        <f t="shared" si="218"/>
        <v>99.36</v>
      </c>
      <c r="O256" s="2">
        <v>1156</v>
      </c>
      <c r="P256" s="2">
        <v>1E-4</v>
      </c>
      <c r="Q256" s="2" t="s">
        <v>5</v>
      </c>
      <c r="S256" s="2" t="s">
        <v>137</v>
      </c>
      <c r="T256" s="5">
        <f t="shared" si="204"/>
        <v>0.75898801597869514</v>
      </c>
      <c r="U256" s="5">
        <f t="shared" si="205"/>
        <v>5.4818523153942422E-2</v>
      </c>
      <c r="V256" s="5">
        <f t="shared" si="206"/>
        <v>0.21773244409572381</v>
      </c>
      <c r="W256" s="5">
        <f t="shared" si="207"/>
        <v>0.27279053583855256</v>
      </c>
      <c r="X256" s="5">
        <f t="shared" si="208"/>
        <v>0.15533498759305212</v>
      </c>
      <c r="Y256" s="5">
        <f t="shared" si="209"/>
        <v>0.20684736091298145</v>
      </c>
      <c r="Z256" s="5">
        <f t="shared" si="210"/>
        <v>4.5175863181671511E-3</v>
      </c>
      <c r="AA256" s="5">
        <f t="shared" si="211"/>
        <v>0</v>
      </c>
      <c r="AB256" s="5">
        <f t="shared" si="212"/>
        <v>4.5108542430222724E-3</v>
      </c>
      <c r="AC256" s="5">
        <f t="shared" si="213"/>
        <v>0</v>
      </c>
      <c r="AD256" s="5">
        <f t="shared" si="214"/>
        <v>0</v>
      </c>
      <c r="AE256" s="5">
        <f t="shared" si="215"/>
        <v>4.7371537601157967E-3</v>
      </c>
      <c r="AF256" s="5">
        <f t="shared" si="216"/>
        <v>0</v>
      </c>
      <c r="AG256" s="1">
        <f t="shared" si="202"/>
        <v>1.6802774618942529</v>
      </c>
      <c r="AH256" s="1"/>
      <c r="AI256" s="5">
        <f t="shared" si="189"/>
        <v>0.45170397936722523</v>
      </c>
      <c r="AJ256" s="5">
        <f t="shared" si="190"/>
        <v>3.2624685147025073E-2</v>
      </c>
      <c r="AK256" s="5">
        <f t="shared" si="191"/>
        <v>0.12958124418943534</v>
      </c>
      <c r="AL256" s="5">
        <f t="shared" si="192"/>
        <v>0.16234850613958926</v>
      </c>
      <c r="AM256" s="5">
        <f t="shared" si="193"/>
        <v>9.2446034131729624E-2</v>
      </c>
      <c r="AN256" s="5">
        <f t="shared" si="194"/>
        <v>0.1231030979132417</v>
      </c>
      <c r="AO256" s="5">
        <f t="shared" si="195"/>
        <v>2.6885954377286426E-3</v>
      </c>
      <c r="AP256" s="5">
        <f t="shared" si="196"/>
        <v>0</v>
      </c>
      <c r="AQ256" s="5">
        <f t="shared" si="197"/>
        <v>2.684588911843751E-3</v>
      </c>
      <c r="AR256" s="5">
        <f t="shared" si="198"/>
        <v>0</v>
      </c>
      <c r="AS256" s="5">
        <f t="shared" si="199"/>
        <v>0</v>
      </c>
      <c r="AT256" s="5">
        <f t="shared" si="200"/>
        <v>2.8192687621813295E-3</v>
      </c>
      <c r="AU256" s="5">
        <f t="shared" si="201"/>
        <v>0</v>
      </c>
      <c r="AV256" s="1">
        <f t="shared" si="203"/>
        <v>0.99999999999999989</v>
      </c>
    </row>
    <row r="257" spans="1:48">
      <c r="A257" s="1">
        <v>48</v>
      </c>
      <c r="B257" s="1">
        <v>2.4300000000000002</v>
      </c>
      <c r="C257" s="1">
        <v>15.1</v>
      </c>
      <c r="D257" s="1">
        <v>12.7</v>
      </c>
      <c r="E257" s="1">
        <v>8.5500000000000007</v>
      </c>
      <c r="F257" s="1">
        <v>10.199999999999999</v>
      </c>
      <c r="G257" s="1">
        <v>0.2</v>
      </c>
      <c r="H257" s="1"/>
      <c r="I257" s="1">
        <v>0.24</v>
      </c>
      <c r="J257" s="1"/>
      <c r="K257" s="1"/>
      <c r="L257" s="1">
        <v>0.27</v>
      </c>
      <c r="M257" s="1"/>
      <c r="N257" s="3">
        <f>SUM(A257:L257)</f>
        <v>97.69</v>
      </c>
      <c r="O257" s="2">
        <v>1201</v>
      </c>
      <c r="P257" s="2">
        <v>1E-4</v>
      </c>
      <c r="Q257" s="2" t="s">
        <v>5</v>
      </c>
      <c r="S257" s="2" t="s">
        <v>137</v>
      </c>
      <c r="T257" s="5">
        <f t="shared" si="204"/>
        <v>0.79893475366178435</v>
      </c>
      <c r="U257" s="5">
        <f t="shared" si="205"/>
        <v>3.0413016270337923E-2</v>
      </c>
      <c r="V257" s="5">
        <f t="shared" si="206"/>
        <v>0.2961945861122009</v>
      </c>
      <c r="W257" s="5">
        <f t="shared" si="207"/>
        <v>0.17675713291579681</v>
      </c>
      <c r="X257" s="5">
        <f t="shared" si="208"/>
        <v>0.21215880893300251</v>
      </c>
      <c r="Y257" s="5">
        <f t="shared" si="209"/>
        <v>0.18188302425106989</v>
      </c>
      <c r="Z257" s="5">
        <f t="shared" si="210"/>
        <v>6.4536947402387872E-3</v>
      </c>
      <c r="AA257" s="5">
        <f t="shared" si="211"/>
        <v>0</v>
      </c>
      <c r="AB257" s="5">
        <f t="shared" si="212"/>
        <v>3.3831406822667043E-3</v>
      </c>
      <c r="AC257" s="5">
        <f t="shared" si="213"/>
        <v>0</v>
      </c>
      <c r="AD257" s="5">
        <f t="shared" si="214"/>
        <v>0</v>
      </c>
      <c r="AE257" s="5">
        <f t="shared" si="215"/>
        <v>3.5528653200868478E-3</v>
      </c>
      <c r="AF257" s="5">
        <f t="shared" si="216"/>
        <v>0</v>
      </c>
      <c r="AG257" s="1">
        <f t="shared" si="202"/>
        <v>1.7097310228867846</v>
      </c>
      <c r="AH257" s="1"/>
      <c r="AI257" s="5">
        <f t="shared" si="189"/>
        <v>0.46728680884132756</v>
      </c>
      <c r="AJ257" s="5">
        <f t="shared" si="190"/>
        <v>1.7788187652457318E-2</v>
      </c>
      <c r="AK257" s="5">
        <f t="shared" si="191"/>
        <v>0.17324045838046093</v>
      </c>
      <c r="AL257" s="5">
        <f t="shared" si="192"/>
        <v>0.10338300618617327</v>
      </c>
      <c r="AM257" s="5">
        <f t="shared" si="193"/>
        <v>0.12408899768033939</v>
      </c>
      <c r="AN257" s="5">
        <f t="shared" si="194"/>
        <v>0.10638107504417312</v>
      </c>
      <c r="AO257" s="5">
        <f t="shared" si="195"/>
        <v>3.7746842362034743E-3</v>
      </c>
      <c r="AP257" s="5">
        <f t="shared" si="196"/>
        <v>0</v>
      </c>
      <c r="AQ257" s="5">
        <f t="shared" si="197"/>
        <v>1.9787560949525627E-3</v>
      </c>
      <c r="AR257" s="5">
        <f t="shared" si="198"/>
        <v>0</v>
      </c>
      <c r="AS257" s="5">
        <f t="shared" si="199"/>
        <v>0</v>
      </c>
      <c r="AT257" s="5">
        <f t="shared" si="200"/>
        <v>2.07802588391245E-3</v>
      </c>
      <c r="AU257" s="5">
        <f t="shared" si="201"/>
        <v>0</v>
      </c>
      <c r="AV257" s="1">
        <f t="shared" si="203"/>
        <v>1.0000000000000002</v>
      </c>
    </row>
    <row r="258" spans="1:48">
      <c r="A258" s="1">
        <v>49.7</v>
      </c>
      <c r="B258" s="1">
        <v>4.04</v>
      </c>
      <c r="C258" s="1">
        <v>11.9</v>
      </c>
      <c r="D258" s="1">
        <v>8.2200000000000006</v>
      </c>
      <c r="E258" s="1">
        <v>10.8</v>
      </c>
      <c r="F258" s="1">
        <v>12.4</v>
      </c>
      <c r="G258" s="1"/>
      <c r="H258" s="1"/>
      <c r="I258" s="1"/>
      <c r="J258" s="1"/>
      <c r="K258" s="1"/>
      <c r="L258" s="1"/>
      <c r="M258" s="1"/>
      <c r="N258" s="3">
        <f t="shared" si="218"/>
        <v>97.06</v>
      </c>
      <c r="O258" s="2">
        <v>1225</v>
      </c>
      <c r="P258" s="2">
        <v>1E-4</v>
      </c>
      <c r="Q258" s="2" t="s">
        <v>5</v>
      </c>
      <c r="S258" s="2" t="s">
        <v>137</v>
      </c>
      <c r="T258" s="5">
        <f t="shared" si="204"/>
        <v>0.82723035952063917</v>
      </c>
      <c r="U258" s="5">
        <f t="shared" si="205"/>
        <v>5.0563204005006253E-2</v>
      </c>
      <c r="V258" s="5">
        <f t="shared" si="206"/>
        <v>0.23342487249901925</v>
      </c>
      <c r="W258" s="5">
        <f t="shared" si="207"/>
        <v>0.11440501043841338</v>
      </c>
      <c r="X258" s="5">
        <f t="shared" si="208"/>
        <v>0.26799007444168738</v>
      </c>
      <c r="Y258" s="5">
        <f t="shared" si="209"/>
        <v>0.22111269614835949</v>
      </c>
      <c r="Z258" s="5">
        <f t="shared" si="210"/>
        <v>0</v>
      </c>
      <c r="AA258" s="5">
        <f t="shared" si="211"/>
        <v>0</v>
      </c>
      <c r="AB258" s="5">
        <f t="shared" si="212"/>
        <v>0</v>
      </c>
      <c r="AC258" s="5">
        <f t="shared" si="213"/>
        <v>0</v>
      </c>
      <c r="AD258" s="5">
        <f t="shared" si="214"/>
        <v>0</v>
      </c>
      <c r="AE258" s="5">
        <f t="shared" si="215"/>
        <v>0</v>
      </c>
      <c r="AF258" s="5">
        <f t="shared" si="216"/>
        <v>0</v>
      </c>
      <c r="AG258" s="1">
        <f t="shared" si="202"/>
        <v>1.714726217053125</v>
      </c>
      <c r="AH258" s="1"/>
      <c r="AI258" s="5">
        <f t="shared" si="189"/>
        <v>0.48242707861683687</v>
      </c>
      <c r="AJ258" s="5">
        <f t="shared" si="190"/>
        <v>2.948762519762636E-2</v>
      </c>
      <c r="AK258" s="5">
        <f t="shared" si="191"/>
        <v>0.13612952912108381</v>
      </c>
      <c r="AL258" s="5">
        <f t="shared" si="192"/>
        <v>6.6719111949560234E-2</v>
      </c>
      <c r="AM258" s="5">
        <f t="shared" si="193"/>
        <v>0.1562873838263503</v>
      </c>
      <c r="AN258" s="5">
        <f t="shared" si="194"/>
        <v>0.12894927128854242</v>
      </c>
      <c r="AO258" s="5">
        <f t="shared" si="195"/>
        <v>0</v>
      </c>
      <c r="AP258" s="5">
        <f t="shared" si="196"/>
        <v>0</v>
      </c>
      <c r="AQ258" s="5">
        <f t="shared" si="197"/>
        <v>0</v>
      </c>
      <c r="AR258" s="5">
        <f t="shared" si="198"/>
        <v>0</v>
      </c>
      <c r="AS258" s="5">
        <f t="shared" si="199"/>
        <v>0</v>
      </c>
      <c r="AT258" s="5">
        <f t="shared" si="200"/>
        <v>0</v>
      </c>
      <c r="AU258" s="5">
        <f t="shared" si="201"/>
        <v>0</v>
      </c>
      <c r="AV258" s="1">
        <f t="shared" si="203"/>
        <v>1</v>
      </c>
    </row>
    <row r="259" spans="1:48">
      <c r="A259" s="1">
        <v>39.4</v>
      </c>
      <c r="B259" s="1">
        <v>9.36</v>
      </c>
      <c r="C259" s="1">
        <v>9.33</v>
      </c>
      <c r="D259" s="1">
        <v>22</v>
      </c>
      <c r="E259" s="1">
        <v>5.35</v>
      </c>
      <c r="F259" s="1">
        <v>11.1</v>
      </c>
      <c r="G259" s="1">
        <v>0.06</v>
      </c>
      <c r="H259" s="1"/>
      <c r="I259" s="1">
        <v>0.25</v>
      </c>
      <c r="J259" s="1"/>
      <c r="K259" s="1"/>
      <c r="L259" s="1">
        <v>0.17</v>
      </c>
      <c r="M259" s="1"/>
      <c r="N259" s="3">
        <f t="shared" si="218"/>
        <v>97.02</v>
      </c>
      <c r="O259" s="2">
        <v>1158</v>
      </c>
      <c r="P259" s="2">
        <v>1E-4</v>
      </c>
      <c r="Q259" s="2" t="s">
        <v>5</v>
      </c>
      <c r="S259" s="2" t="s">
        <v>141</v>
      </c>
      <c r="T259" s="5">
        <f t="shared" si="204"/>
        <v>0.65579227696404796</v>
      </c>
      <c r="U259" s="5">
        <f t="shared" si="205"/>
        <v>0.11714643304130161</v>
      </c>
      <c r="V259" s="5">
        <f t="shared" si="206"/>
        <v>0.18301294625343273</v>
      </c>
      <c r="W259" s="5">
        <f t="shared" si="207"/>
        <v>0.3061934585942937</v>
      </c>
      <c r="X259" s="5">
        <f t="shared" si="208"/>
        <v>0.13275434243176179</v>
      </c>
      <c r="Y259" s="5">
        <f t="shared" si="209"/>
        <v>0.19793152639087019</v>
      </c>
      <c r="Z259" s="5">
        <f t="shared" si="210"/>
        <v>1.9361084220716361E-3</v>
      </c>
      <c r="AA259" s="5">
        <f t="shared" si="211"/>
        <v>0</v>
      </c>
      <c r="AB259" s="5">
        <f t="shared" si="212"/>
        <v>3.5241048773611504E-3</v>
      </c>
      <c r="AC259" s="5">
        <f t="shared" si="213"/>
        <v>0</v>
      </c>
      <c r="AD259" s="5">
        <f t="shared" si="214"/>
        <v>0</v>
      </c>
      <c r="AE259" s="5">
        <f t="shared" si="215"/>
        <v>2.2369892756102377E-3</v>
      </c>
      <c r="AF259" s="5">
        <f t="shared" si="216"/>
        <v>0</v>
      </c>
      <c r="AG259" s="1">
        <f t="shared" si="202"/>
        <v>1.6005281862507508</v>
      </c>
      <c r="AH259" s="1"/>
      <c r="AI259" s="5">
        <f t="shared" si="189"/>
        <v>0.40973491288538083</v>
      </c>
      <c r="AJ259" s="5">
        <f t="shared" si="190"/>
        <v>7.3192358652375875E-2</v>
      </c>
      <c r="AK259" s="5">
        <f t="shared" si="191"/>
        <v>0.11434534413426478</v>
      </c>
      <c r="AL259" s="5">
        <f t="shared" si="192"/>
        <v>0.1913077577918538</v>
      </c>
      <c r="AM259" s="5">
        <f t="shared" si="193"/>
        <v>8.2944082817272863E-2</v>
      </c>
      <c r="AN259" s="5">
        <f t="shared" si="194"/>
        <v>0.12366637969339751</v>
      </c>
      <c r="AO259" s="5">
        <f t="shared" si="195"/>
        <v>1.2096684323985474E-3</v>
      </c>
      <c r="AP259" s="5">
        <f t="shared" si="196"/>
        <v>0</v>
      </c>
      <c r="AQ259" s="5">
        <f t="shared" si="197"/>
        <v>2.2018386852757604E-3</v>
      </c>
      <c r="AR259" s="5">
        <f t="shared" si="198"/>
        <v>0</v>
      </c>
      <c r="AS259" s="5">
        <f t="shared" si="199"/>
        <v>0</v>
      </c>
      <c r="AT259" s="5">
        <f t="shared" si="200"/>
        <v>1.3976569077801758E-3</v>
      </c>
      <c r="AU259" s="5">
        <f t="shared" si="201"/>
        <v>0</v>
      </c>
      <c r="AV259" s="1">
        <f t="shared" si="203"/>
        <v>1.0000000000000002</v>
      </c>
    </row>
    <row r="260" spans="1:48">
      <c r="A260" s="1">
        <v>38.299999999999997</v>
      </c>
      <c r="B260" s="1">
        <v>11.8</v>
      </c>
      <c r="C260" s="1">
        <v>9.31</v>
      </c>
      <c r="D260" s="1">
        <v>18.5</v>
      </c>
      <c r="E260" s="1">
        <v>7.5</v>
      </c>
      <c r="F260" s="1">
        <v>10.9</v>
      </c>
      <c r="G260" s="1">
        <v>0.28999999999999998</v>
      </c>
      <c r="H260" s="1"/>
      <c r="I260" s="1">
        <v>0.3</v>
      </c>
      <c r="J260" s="1"/>
      <c r="K260" s="1"/>
      <c r="L260" s="1">
        <v>0.36</v>
      </c>
      <c r="M260" s="1"/>
      <c r="N260" s="3">
        <f t="shared" si="218"/>
        <v>97.26</v>
      </c>
      <c r="O260" s="2">
        <v>1175</v>
      </c>
      <c r="P260" s="2">
        <v>1E-4</v>
      </c>
      <c r="Q260" s="2" t="s">
        <v>5</v>
      </c>
      <c r="S260" s="2" t="s">
        <v>141</v>
      </c>
      <c r="T260" s="5">
        <f t="shared" si="204"/>
        <v>0.63748335552596536</v>
      </c>
      <c r="U260" s="5">
        <f t="shared" si="205"/>
        <v>0.1476846057571965</v>
      </c>
      <c r="V260" s="5">
        <f t="shared" si="206"/>
        <v>0.18262063554335037</v>
      </c>
      <c r="W260" s="5">
        <f t="shared" si="207"/>
        <v>0.25748086290883787</v>
      </c>
      <c r="X260" s="5">
        <f t="shared" si="208"/>
        <v>0.18610421836228289</v>
      </c>
      <c r="Y260" s="5">
        <f t="shared" si="209"/>
        <v>0.1943651925820257</v>
      </c>
      <c r="Z260" s="5">
        <f t="shared" si="210"/>
        <v>9.35785737334624E-3</v>
      </c>
      <c r="AA260" s="5">
        <f t="shared" si="211"/>
        <v>0</v>
      </c>
      <c r="AB260" s="5">
        <f t="shared" si="212"/>
        <v>4.22892585283338E-3</v>
      </c>
      <c r="AC260" s="5">
        <f t="shared" si="213"/>
        <v>0</v>
      </c>
      <c r="AD260" s="5">
        <f t="shared" si="214"/>
        <v>0</v>
      </c>
      <c r="AE260" s="5">
        <f t="shared" si="215"/>
        <v>4.7371537601157967E-3</v>
      </c>
      <c r="AF260" s="5">
        <f t="shared" si="216"/>
        <v>0</v>
      </c>
      <c r="AG260" s="1">
        <f t="shared" si="202"/>
        <v>1.6240628076659542</v>
      </c>
      <c r="AH260" s="1"/>
      <c r="AI260" s="5">
        <f t="shared" si="189"/>
        <v>0.39252383129328228</v>
      </c>
      <c r="AJ260" s="5">
        <f t="shared" si="190"/>
        <v>9.0935279756479123E-2</v>
      </c>
      <c r="AK260" s="5">
        <f t="shared" si="191"/>
        <v>0.11244678141839003</v>
      </c>
      <c r="AL260" s="5">
        <f t="shared" si="192"/>
        <v>0.15854119784867204</v>
      </c>
      <c r="AM260" s="5">
        <f t="shared" si="193"/>
        <v>0.1145917617741307</v>
      </c>
      <c r="AN260" s="5">
        <f t="shared" si="194"/>
        <v>0.11967837183671516</v>
      </c>
      <c r="AO260" s="5">
        <f t="shared" si="195"/>
        <v>5.7620046030085635E-3</v>
      </c>
      <c r="AP260" s="5">
        <f t="shared" si="196"/>
        <v>0</v>
      </c>
      <c r="AQ260" s="5">
        <f t="shared" si="197"/>
        <v>2.6039176766267081E-3</v>
      </c>
      <c r="AR260" s="5">
        <f t="shared" si="198"/>
        <v>0</v>
      </c>
      <c r="AS260" s="5">
        <f t="shared" si="199"/>
        <v>0</v>
      </c>
      <c r="AT260" s="5">
        <f t="shared" si="200"/>
        <v>2.9168537926952879E-3</v>
      </c>
      <c r="AU260" s="5">
        <f t="shared" si="201"/>
        <v>0</v>
      </c>
      <c r="AV260" s="1">
        <f t="shared" si="203"/>
        <v>0.99999999999999978</v>
      </c>
    </row>
    <row r="261" spans="1:48">
      <c r="A261" s="1">
        <v>38.299999999999997</v>
      </c>
      <c r="B261" s="1">
        <v>13.5</v>
      </c>
      <c r="C261" s="1">
        <v>8.75</v>
      </c>
      <c r="D261" s="1">
        <v>18.5</v>
      </c>
      <c r="E261" s="1">
        <v>9.19</v>
      </c>
      <c r="F261" s="1">
        <v>9.61</v>
      </c>
      <c r="G261" s="1">
        <v>0.2</v>
      </c>
      <c r="H261" s="1"/>
      <c r="I261" s="1">
        <v>0.28999999999999998</v>
      </c>
      <c r="J261" s="1"/>
      <c r="K261" s="1"/>
      <c r="L261" s="1">
        <v>0.57999999999999996</v>
      </c>
      <c r="M261" s="1"/>
      <c r="N261" s="3">
        <f t="shared" si="218"/>
        <v>98.92</v>
      </c>
      <c r="O261" s="2">
        <v>1216</v>
      </c>
      <c r="P261" s="2">
        <v>1E-4</v>
      </c>
      <c r="Q261" s="2" t="s">
        <v>5</v>
      </c>
      <c r="S261" s="2" t="s">
        <v>141</v>
      </c>
      <c r="T261" s="5">
        <f t="shared" si="204"/>
        <v>0.63748335552596536</v>
      </c>
      <c r="U261" s="5">
        <f t="shared" si="205"/>
        <v>0.16896120150187732</v>
      </c>
      <c r="V261" s="5">
        <f t="shared" si="206"/>
        <v>0.17163593566104357</v>
      </c>
      <c r="W261" s="5">
        <f t="shared" si="207"/>
        <v>0.25748086290883787</v>
      </c>
      <c r="X261" s="5">
        <f t="shared" si="208"/>
        <v>0.22803970223325062</v>
      </c>
      <c r="Y261" s="5">
        <f t="shared" si="209"/>
        <v>0.17136233951497859</v>
      </c>
      <c r="Z261" s="5">
        <f t="shared" si="210"/>
        <v>6.4536947402387872E-3</v>
      </c>
      <c r="AA261" s="5">
        <f t="shared" si="211"/>
        <v>0</v>
      </c>
      <c r="AB261" s="5">
        <f t="shared" si="212"/>
        <v>4.0879616577389338E-3</v>
      </c>
      <c r="AC261" s="5">
        <f t="shared" si="213"/>
        <v>0</v>
      </c>
      <c r="AD261" s="5">
        <f t="shared" si="214"/>
        <v>0</v>
      </c>
      <c r="AE261" s="5">
        <f t="shared" si="215"/>
        <v>7.6320810579643388E-3</v>
      </c>
      <c r="AF261" s="5">
        <f t="shared" si="216"/>
        <v>0</v>
      </c>
      <c r="AG261" s="1">
        <f t="shared" si="202"/>
        <v>1.6531371348018953</v>
      </c>
      <c r="AH261" s="1"/>
      <c r="AI261" s="5">
        <f t="shared" si="189"/>
        <v>0.38562037117529185</v>
      </c>
      <c r="AJ261" s="5">
        <f t="shared" si="190"/>
        <v>0.10220640377915466</v>
      </c>
      <c r="AK261" s="5">
        <f t="shared" si="191"/>
        <v>0.10382437853929866</v>
      </c>
      <c r="AL261" s="5">
        <f t="shared" si="192"/>
        <v>0.15575287584335418</v>
      </c>
      <c r="AM261" s="5">
        <f t="shared" si="193"/>
        <v>0.13794360881051643</v>
      </c>
      <c r="AN261" s="5">
        <f t="shared" si="194"/>
        <v>0.10365887735956879</v>
      </c>
      <c r="AO261" s="5">
        <f t="shared" si="195"/>
        <v>3.9039076700749147E-3</v>
      </c>
      <c r="AP261" s="5">
        <f t="shared" si="196"/>
        <v>0</v>
      </c>
      <c r="AQ261" s="5">
        <f t="shared" si="197"/>
        <v>2.4728509037024427E-3</v>
      </c>
      <c r="AR261" s="5">
        <f t="shared" si="198"/>
        <v>0</v>
      </c>
      <c r="AS261" s="5">
        <f t="shared" si="199"/>
        <v>0</v>
      </c>
      <c r="AT261" s="5">
        <f t="shared" si="200"/>
        <v>4.6167259190381289E-3</v>
      </c>
      <c r="AU261" s="5">
        <f t="shared" si="201"/>
        <v>0</v>
      </c>
      <c r="AV261" s="1">
        <f t="shared" si="203"/>
        <v>1</v>
      </c>
    </row>
    <row r="262" spans="1:48">
      <c r="A262" s="1">
        <v>39.700000000000003</v>
      </c>
      <c r="B262" s="1">
        <v>10</v>
      </c>
      <c r="C262" s="1">
        <v>6.63</v>
      </c>
      <c r="D262" s="1">
        <v>22.5</v>
      </c>
      <c r="E262" s="1">
        <v>12.2</v>
      </c>
      <c r="F262" s="1">
        <v>7.67</v>
      </c>
      <c r="G262" s="1">
        <v>0.06</v>
      </c>
      <c r="H262" s="1"/>
      <c r="I262" s="1">
        <v>0.32</v>
      </c>
      <c r="J262" s="1"/>
      <c r="K262" s="1"/>
      <c r="L262" s="1">
        <v>0.54</v>
      </c>
      <c r="M262" s="1"/>
      <c r="N262" s="3">
        <f t="shared" si="218"/>
        <v>99.620000000000019</v>
      </c>
      <c r="O262" s="2">
        <v>1300</v>
      </c>
      <c r="P262" s="2">
        <v>1E-4</v>
      </c>
      <c r="Q262" s="2" t="s">
        <v>5</v>
      </c>
      <c r="S262" s="2" t="s">
        <v>141</v>
      </c>
      <c r="T262" s="5">
        <f t="shared" si="204"/>
        <v>0.66078561917443412</v>
      </c>
      <c r="U262" s="5">
        <f t="shared" si="205"/>
        <v>0.12515644555694616</v>
      </c>
      <c r="V262" s="5">
        <f t="shared" si="206"/>
        <v>0.13005100039231071</v>
      </c>
      <c r="W262" s="5">
        <f t="shared" si="207"/>
        <v>0.31315240083507312</v>
      </c>
      <c r="X262" s="5">
        <f t="shared" si="208"/>
        <v>0.30272952853598017</v>
      </c>
      <c r="Y262" s="5">
        <f t="shared" si="209"/>
        <v>0.13676890156918689</v>
      </c>
      <c r="Z262" s="5">
        <f t="shared" si="210"/>
        <v>1.9361084220716361E-3</v>
      </c>
      <c r="AA262" s="5">
        <f t="shared" si="211"/>
        <v>0</v>
      </c>
      <c r="AB262" s="5">
        <f t="shared" si="212"/>
        <v>4.5108542430222724E-3</v>
      </c>
      <c r="AC262" s="5">
        <f t="shared" si="213"/>
        <v>0</v>
      </c>
      <c r="AD262" s="5">
        <f t="shared" si="214"/>
        <v>0</v>
      </c>
      <c r="AE262" s="5">
        <f t="shared" si="215"/>
        <v>7.1057306401736955E-3</v>
      </c>
      <c r="AF262" s="5">
        <f t="shared" si="216"/>
        <v>0</v>
      </c>
      <c r="AG262" s="1">
        <f t="shared" si="202"/>
        <v>1.6821965893691986</v>
      </c>
      <c r="AH262" s="1"/>
      <c r="AI262" s="5">
        <f t="shared" si="189"/>
        <v>0.3928111751922051</v>
      </c>
      <c r="AJ262" s="5">
        <f t="shared" si="190"/>
        <v>7.4400605938618719E-2</v>
      </c>
      <c r="AK262" s="5">
        <f t="shared" si="191"/>
        <v>7.7310227124570571E-2</v>
      </c>
      <c r="AL262" s="5">
        <f t="shared" si="192"/>
        <v>0.18615683970236863</v>
      </c>
      <c r="AM262" s="5">
        <f t="shared" si="193"/>
        <v>0.17996085026512848</v>
      </c>
      <c r="AN262" s="5">
        <f t="shared" si="194"/>
        <v>8.1303756310951394E-2</v>
      </c>
      <c r="AO262" s="5">
        <f t="shared" si="195"/>
        <v>1.1509406417222919E-3</v>
      </c>
      <c r="AP262" s="5">
        <f t="shared" si="196"/>
        <v>0</v>
      </c>
      <c r="AQ262" s="5">
        <f t="shared" si="197"/>
        <v>2.6815262089633549E-3</v>
      </c>
      <c r="AR262" s="5">
        <f t="shared" si="198"/>
        <v>0</v>
      </c>
      <c r="AS262" s="5">
        <f t="shared" si="199"/>
        <v>0</v>
      </c>
      <c r="AT262" s="5">
        <f t="shared" si="200"/>
        <v>4.2240786154716017E-3</v>
      </c>
      <c r="AU262" s="5">
        <f t="shared" si="201"/>
        <v>0</v>
      </c>
      <c r="AV262" s="1">
        <f t="shared" si="203"/>
        <v>1.0000000000000002</v>
      </c>
    </row>
    <row r="263" spans="1:48">
      <c r="A263" s="1">
        <v>37.1</v>
      </c>
      <c r="B263" s="1">
        <v>13</v>
      </c>
      <c r="C263" s="1">
        <v>8.3800000000000008</v>
      </c>
      <c r="D263" s="1">
        <v>20.6</v>
      </c>
      <c r="E263" s="1">
        <v>9.23</v>
      </c>
      <c r="F263" s="1">
        <v>9.83</v>
      </c>
      <c r="G263" s="1"/>
      <c r="H263" s="1"/>
      <c r="I263" s="1"/>
      <c r="J263" s="1"/>
      <c r="K263" s="1"/>
      <c r="L263" s="1"/>
      <c r="M263" s="1"/>
      <c r="N263" s="3">
        <f t="shared" si="218"/>
        <v>98.140000000000015</v>
      </c>
      <c r="O263" s="2">
        <v>1224</v>
      </c>
      <c r="P263" s="2">
        <v>1E-4</v>
      </c>
      <c r="Q263" s="2" t="s">
        <v>5</v>
      </c>
      <c r="S263" s="2" t="s">
        <v>141</v>
      </c>
      <c r="T263" s="5">
        <f t="shared" si="204"/>
        <v>0.61750998668442081</v>
      </c>
      <c r="U263" s="5">
        <f t="shared" si="205"/>
        <v>0.16270337922403003</v>
      </c>
      <c r="V263" s="5">
        <f t="shared" si="206"/>
        <v>0.16437818752451944</v>
      </c>
      <c r="W263" s="5">
        <f t="shared" si="207"/>
        <v>0.2867084203201114</v>
      </c>
      <c r="X263" s="5">
        <f t="shared" si="208"/>
        <v>0.22903225806451616</v>
      </c>
      <c r="Y263" s="5">
        <f t="shared" si="209"/>
        <v>0.17528530670470757</v>
      </c>
      <c r="Z263" s="5">
        <f t="shared" si="210"/>
        <v>0</v>
      </c>
      <c r="AA263" s="5">
        <f t="shared" si="211"/>
        <v>0</v>
      </c>
      <c r="AB263" s="5">
        <f t="shared" si="212"/>
        <v>0</v>
      </c>
      <c r="AC263" s="5">
        <f t="shared" si="213"/>
        <v>0</v>
      </c>
      <c r="AD263" s="5">
        <f t="shared" si="214"/>
        <v>0</v>
      </c>
      <c r="AE263" s="5">
        <f t="shared" si="215"/>
        <v>0</v>
      </c>
      <c r="AF263" s="5">
        <f t="shared" si="216"/>
        <v>0</v>
      </c>
      <c r="AG263" s="1">
        <f t="shared" si="202"/>
        <v>1.6356175385223053</v>
      </c>
      <c r="AH263" s="1"/>
      <c r="AI263" s="5">
        <f t="shared" si="189"/>
        <v>0.37753935265472188</v>
      </c>
      <c r="AJ263" s="5">
        <f t="shared" si="190"/>
        <v>9.9475198444633942E-2</v>
      </c>
      <c r="AK263" s="5">
        <f t="shared" si="191"/>
        <v>0.10049915927963607</v>
      </c>
      <c r="AL263" s="5">
        <f t="shared" si="192"/>
        <v>0.17529062483588764</v>
      </c>
      <c r="AM263" s="5">
        <f t="shared" si="193"/>
        <v>0.14002800328946999</v>
      </c>
      <c r="AN263" s="5">
        <f t="shared" si="194"/>
        <v>0.10716766149565055</v>
      </c>
      <c r="AO263" s="5">
        <f t="shared" si="195"/>
        <v>0</v>
      </c>
      <c r="AP263" s="5">
        <f t="shared" si="196"/>
        <v>0</v>
      </c>
      <c r="AQ263" s="5">
        <f t="shared" si="197"/>
        <v>0</v>
      </c>
      <c r="AR263" s="5">
        <f t="shared" si="198"/>
        <v>0</v>
      </c>
      <c r="AS263" s="5">
        <f t="shared" si="199"/>
        <v>0</v>
      </c>
      <c r="AT263" s="5">
        <f t="shared" si="200"/>
        <v>0</v>
      </c>
      <c r="AU263" s="5">
        <f t="shared" si="201"/>
        <v>0</v>
      </c>
      <c r="AV263" s="1">
        <f t="shared" si="203"/>
        <v>1</v>
      </c>
    </row>
    <row r="264" spans="1:48">
      <c r="A264" s="1">
        <v>54.5</v>
      </c>
      <c r="B264" s="1">
        <v>1.89</v>
      </c>
      <c r="C264" s="1">
        <v>10.4</v>
      </c>
      <c r="D264" s="1">
        <v>6.4</v>
      </c>
      <c r="E264" s="1">
        <v>13.2</v>
      </c>
      <c r="F264" s="1">
        <v>15.4</v>
      </c>
      <c r="G264" s="1">
        <v>0.12</v>
      </c>
      <c r="H264" s="1">
        <v>0</v>
      </c>
      <c r="I264" s="1">
        <v>0</v>
      </c>
      <c r="J264" s="1">
        <v>0</v>
      </c>
      <c r="K264" s="1">
        <v>0</v>
      </c>
      <c r="L264" s="1">
        <v>0.19</v>
      </c>
      <c r="M264" s="1"/>
      <c r="N264" s="3">
        <f t="shared" si="218"/>
        <v>102.10000000000002</v>
      </c>
      <c r="O264" s="2">
        <v>1245</v>
      </c>
      <c r="P264" s="2">
        <v>1E-4</v>
      </c>
      <c r="Q264" s="2" t="s">
        <v>46</v>
      </c>
      <c r="R264" s="2" t="s">
        <v>189</v>
      </c>
      <c r="S264" s="2" t="s">
        <v>138</v>
      </c>
      <c r="T264" s="5">
        <f t="shared" si="204"/>
        <v>0.90712383488681758</v>
      </c>
      <c r="U264" s="5">
        <f t="shared" si="205"/>
        <v>2.3654568210262825E-2</v>
      </c>
      <c r="V264" s="5">
        <f t="shared" si="206"/>
        <v>0.20400156924284035</v>
      </c>
      <c r="W264" s="5">
        <f t="shared" si="207"/>
        <v>8.9074460681976358E-2</v>
      </c>
      <c r="X264" s="5">
        <f t="shared" si="208"/>
        <v>0.32754342431761785</v>
      </c>
      <c r="Y264" s="5">
        <f t="shared" si="209"/>
        <v>0.27460770328102713</v>
      </c>
      <c r="Z264" s="5">
        <f t="shared" si="210"/>
        <v>3.8722168441432721E-3</v>
      </c>
      <c r="AA264" s="5">
        <f t="shared" si="211"/>
        <v>0</v>
      </c>
      <c r="AB264" s="5">
        <f t="shared" si="212"/>
        <v>0</v>
      </c>
      <c r="AC264" s="5">
        <f t="shared" si="213"/>
        <v>0</v>
      </c>
      <c r="AD264" s="5">
        <f t="shared" si="214"/>
        <v>0</v>
      </c>
      <c r="AE264" s="5">
        <f t="shared" si="215"/>
        <v>2.5001644845055594E-3</v>
      </c>
      <c r="AF264" s="5">
        <f t="shared" si="216"/>
        <v>0</v>
      </c>
      <c r="AG264" s="1">
        <f t="shared" si="202"/>
        <v>1.832377941949191</v>
      </c>
      <c r="AH264" s="1"/>
      <c r="AI264" s="5">
        <f t="shared" si="189"/>
        <v>0.49505280221932008</v>
      </c>
      <c r="AJ264" s="5">
        <f t="shared" si="190"/>
        <v>1.2909219036494344E-2</v>
      </c>
      <c r="AK264" s="5">
        <f t="shared" si="191"/>
        <v>0.11133160063356461</v>
      </c>
      <c r="AL264" s="5">
        <f t="shared" si="192"/>
        <v>4.8611401961771841E-2</v>
      </c>
      <c r="AM264" s="5">
        <f t="shared" si="193"/>
        <v>0.17875320195635716</v>
      </c>
      <c r="AN264" s="5">
        <f t="shared" si="194"/>
        <v>0.14986411754603057</v>
      </c>
      <c r="AO264" s="5">
        <f t="shared" si="195"/>
        <v>2.1132195250201514E-3</v>
      </c>
      <c r="AP264" s="5">
        <f t="shared" si="196"/>
        <v>0</v>
      </c>
      <c r="AQ264" s="5">
        <f t="shared" si="197"/>
        <v>0</v>
      </c>
      <c r="AR264" s="5">
        <f t="shared" si="198"/>
        <v>0</v>
      </c>
      <c r="AS264" s="5">
        <f t="shared" si="199"/>
        <v>0</v>
      </c>
      <c r="AT264" s="5">
        <f t="shared" si="200"/>
        <v>1.3644371214412299E-3</v>
      </c>
      <c r="AU264" s="5">
        <f t="shared" si="201"/>
        <v>0</v>
      </c>
      <c r="AV264" s="1">
        <f t="shared" si="203"/>
        <v>1</v>
      </c>
    </row>
    <row r="265" spans="1:48">
      <c r="A265" s="1">
        <v>49.4</v>
      </c>
      <c r="B265" s="1">
        <v>4.16</v>
      </c>
      <c r="C265" s="1">
        <v>15.7</v>
      </c>
      <c r="D265" s="1">
        <v>6.12</v>
      </c>
      <c r="E265" s="1">
        <v>10.5</v>
      </c>
      <c r="F265" s="1">
        <v>12.1</v>
      </c>
      <c r="G265" s="1">
        <v>0.48</v>
      </c>
      <c r="H265" s="1">
        <v>0</v>
      </c>
      <c r="I265" s="1">
        <v>0</v>
      </c>
      <c r="J265" s="1">
        <v>0</v>
      </c>
      <c r="K265" s="1">
        <v>0</v>
      </c>
      <c r="L265" s="1">
        <v>0.38</v>
      </c>
      <c r="M265" s="1"/>
      <c r="N265" s="3">
        <f t="shared" si="218"/>
        <v>98.84</v>
      </c>
      <c r="O265" s="2">
        <v>1202</v>
      </c>
      <c r="P265" s="2">
        <v>1E-4</v>
      </c>
      <c r="Q265" s="2" t="s">
        <v>5</v>
      </c>
      <c r="S265" s="2" t="s">
        <v>137</v>
      </c>
      <c r="T265" s="5">
        <f t="shared" si="204"/>
        <v>0.822237017310253</v>
      </c>
      <c r="U265" s="5">
        <f t="shared" si="205"/>
        <v>5.2065081351689607E-2</v>
      </c>
      <c r="V265" s="5">
        <f t="shared" si="206"/>
        <v>0.30796390741467244</v>
      </c>
      <c r="W265" s="5">
        <f t="shared" si="207"/>
        <v>8.5177453027139888E-2</v>
      </c>
      <c r="X265" s="5">
        <f t="shared" si="208"/>
        <v>0.26054590570719605</v>
      </c>
      <c r="Y265" s="5">
        <f t="shared" si="209"/>
        <v>0.21576319543509273</v>
      </c>
      <c r="Z265" s="5">
        <f t="shared" si="210"/>
        <v>1.5488867376573089E-2</v>
      </c>
      <c r="AA265" s="5">
        <f t="shared" si="211"/>
        <v>0</v>
      </c>
      <c r="AB265" s="5">
        <f t="shared" si="212"/>
        <v>0</v>
      </c>
      <c r="AC265" s="5">
        <f t="shared" si="213"/>
        <v>0</v>
      </c>
      <c r="AD265" s="5">
        <f t="shared" si="214"/>
        <v>0</v>
      </c>
      <c r="AE265" s="5">
        <f t="shared" si="215"/>
        <v>5.0003289690111188E-3</v>
      </c>
      <c r="AF265" s="5">
        <f t="shared" si="216"/>
        <v>0</v>
      </c>
      <c r="AG265" s="1">
        <f t="shared" si="202"/>
        <v>1.764241756591628</v>
      </c>
      <c r="AH265" s="1"/>
      <c r="AI265" s="5">
        <f t="shared" si="189"/>
        <v>0.46605688491284114</v>
      </c>
      <c r="AJ265" s="5">
        <f t="shared" si="190"/>
        <v>2.9511307708913501E-2</v>
      </c>
      <c r="AK265" s="5">
        <f t="shared" si="191"/>
        <v>0.17455879063288568</v>
      </c>
      <c r="AL265" s="5">
        <f t="shared" si="192"/>
        <v>4.8279921223322489E-2</v>
      </c>
      <c r="AM265" s="5">
        <f t="shared" si="193"/>
        <v>0.14768152081977109</v>
      </c>
      <c r="AN265" s="5">
        <f t="shared" si="194"/>
        <v>0.12229797567649103</v>
      </c>
      <c r="AO265" s="5">
        <f t="shared" si="195"/>
        <v>8.7793338518958562E-3</v>
      </c>
      <c r="AP265" s="5">
        <f t="shared" si="196"/>
        <v>0</v>
      </c>
      <c r="AQ265" s="5">
        <f t="shared" si="197"/>
        <v>0</v>
      </c>
      <c r="AR265" s="5">
        <f t="shared" si="198"/>
        <v>0</v>
      </c>
      <c r="AS265" s="5">
        <f t="shared" si="199"/>
        <v>0</v>
      </c>
      <c r="AT265" s="5">
        <f t="shared" si="200"/>
        <v>2.8342651738792017E-3</v>
      </c>
      <c r="AU265" s="5">
        <f t="shared" si="201"/>
        <v>0</v>
      </c>
      <c r="AV265" s="1">
        <f t="shared" si="203"/>
        <v>1</v>
      </c>
    </row>
    <row r="266" spans="1:48">
      <c r="A266" s="1">
        <v>49.3</v>
      </c>
      <c r="B266" s="1">
        <v>4.5</v>
      </c>
      <c r="C266" s="1">
        <v>16.5</v>
      </c>
      <c r="D266" s="1">
        <v>6.32</v>
      </c>
      <c r="E266" s="1">
        <v>10.8</v>
      </c>
      <c r="F266" s="1">
        <v>10.4</v>
      </c>
      <c r="G266" s="1">
        <v>0.55000000000000004</v>
      </c>
      <c r="H266" s="1">
        <v>0</v>
      </c>
      <c r="I266" s="1">
        <v>0</v>
      </c>
      <c r="J266" s="1">
        <v>0</v>
      </c>
      <c r="K266" s="1">
        <v>0</v>
      </c>
      <c r="L266" s="1">
        <v>0.32</v>
      </c>
      <c r="M266" s="1"/>
      <c r="N266" s="3">
        <f t="shared" si="218"/>
        <v>98.69</v>
      </c>
      <c r="O266" s="2">
        <v>1202</v>
      </c>
      <c r="P266" s="2">
        <v>1E-4</v>
      </c>
      <c r="Q266" s="2" t="s">
        <v>45</v>
      </c>
      <c r="S266" s="2" t="s">
        <v>137</v>
      </c>
      <c r="T266" s="5">
        <f t="shared" si="204"/>
        <v>0.82057256990679095</v>
      </c>
      <c r="U266" s="5">
        <f t="shared" si="205"/>
        <v>5.6320400500625777E-2</v>
      </c>
      <c r="V266" s="5">
        <f t="shared" si="206"/>
        <v>0.32365633581796788</v>
      </c>
      <c r="W266" s="5">
        <f t="shared" si="207"/>
        <v>8.7961029923451645E-2</v>
      </c>
      <c r="X266" s="5">
        <f t="shared" si="208"/>
        <v>0.26799007444168738</v>
      </c>
      <c r="Y266" s="5">
        <f t="shared" si="209"/>
        <v>0.18544935805991442</v>
      </c>
      <c r="Z266" s="5">
        <f t="shared" si="210"/>
        <v>1.7747660535656667E-2</v>
      </c>
      <c r="AA266" s="5">
        <f t="shared" si="211"/>
        <v>0</v>
      </c>
      <c r="AB266" s="5">
        <f t="shared" si="212"/>
        <v>0</v>
      </c>
      <c r="AC266" s="5">
        <f t="shared" si="213"/>
        <v>0</v>
      </c>
      <c r="AD266" s="5">
        <f t="shared" si="214"/>
        <v>0</v>
      </c>
      <c r="AE266" s="5">
        <f t="shared" si="215"/>
        <v>4.2108033423251525E-3</v>
      </c>
      <c r="AF266" s="5">
        <f t="shared" si="216"/>
        <v>0</v>
      </c>
      <c r="AG266" s="1">
        <f t="shared" si="202"/>
        <v>1.7639082325284199</v>
      </c>
      <c r="AH266" s="1"/>
      <c r="AI266" s="5">
        <f t="shared" si="189"/>
        <v>0.46520139470666594</v>
      </c>
      <c r="AJ266" s="5">
        <f t="shared" si="190"/>
        <v>3.1929325722288307E-2</v>
      </c>
      <c r="AK266" s="5">
        <f t="shared" si="191"/>
        <v>0.18348819391473256</v>
      </c>
      <c r="AL266" s="5">
        <f t="shared" si="192"/>
        <v>4.9867123641328337E-2</v>
      </c>
      <c r="AM266" s="5">
        <f t="shared" si="193"/>
        <v>0.15192971465275451</v>
      </c>
      <c r="AN266" s="5">
        <f t="shared" si="194"/>
        <v>0.10513549097397644</v>
      </c>
      <c r="AO266" s="5">
        <f t="shared" si="195"/>
        <v>1.0061555475715894E-2</v>
      </c>
      <c r="AP266" s="5">
        <f t="shared" si="196"/>
        <v>0</v>
      </c>
      <c r="AQ266" s="5">
        <f t="shared" si="197"/>
        <v>0</v>
      </c>
      <c r="AR266" s="5">
        <f t="shared" si="198"/>
        <v>0</v>
      </c>
      <c r="AS266" s="5">
        <f t="shared" si="199"/>
        <v>0</v>
      </c>
      <c r="AT266" s="5">
        <f t="shared" si="200"/>
        <v>2.3872009125380103E-3</v>
      </c>
      <c r="AU266" s="5">
        <f t="shared" si="201"/>
        <v>0</v>
      </c>
      <c r="AV266" s="1">
        <f t="shared" si="203"/>
        <v>0.99999999999999989</v>
      </c>
    </row>
    <row r="267" spans="1:48">
      <c r="A267" s="1">
        <v>49.7</v>
      </c>
      <c r="B267" s="1">
        <v>4.32</v>
      </c>
      <c r="C267" s="1">
        <v>15</v>
      </c>
      <c r="D267" s="1">
        <v>5.52</v>
      </c>
      <c r="E267" s="1">
        <v>10.9</v>
      </c>
      <c r="F267" s="1">
        <v>12.2</v>
      </c>
      <c r="G267" s="1">
        <v>0.45</v>
      </c>
      <c r="H267" s="1">
        <v>0</v>
      </c>
      <c r="I267" s="1">
        <v>0</v>
      </c>
      <c r="J267" s="1">
        <v>0</v>
      </c>
      <c r="K267" s="1">
        <v>0</v>
      </c>
      <c r="L267" s="1">
        <v>0.41</v>
      </c>
      <c r="M267" s="1"/>
      <c r="N267" s="3">
        <f t="shared" si="218"/>
        <v>98.500000000000014</v>
      </c>
      <c r="O267" s="2">
        <v>1202</v>
      </c>
      <c r="P267" s="2">
        <v>1E-4</v>
      </c>
      <c r="Q267" s="2" t="s">
        <v>45</v>
      </c>
      <c r="S267" s="2" t="s">
        <v>137</v>
      </c>
      <c r="T267" s="5">
        <f t="shared" ref="T267:T298" si="219">A267/60.08</f>
        <v>0.82723035952063917</v>
      </c>
      <c r="U267" s="5">
        <f t="shared" ref="U267:U298" si="220">B267/79.9</f>
        <v>5.4067584480600749E-2</v>
      </c>
      <c r="V267" s="5">
        <f t="shared" ref="V267:V298" si="221">C267/50.98</f>
        <v>0.29423303256178895</v>
      </c>
      <c r="W267" s="5">
        <f t="shared" ref="W267:W298" si="222">D267/71.85</f>
        <v>7.6826722338204589E-2</v>
      </c>
      <c r="X267" s="5">
        <f t="shared" ref="X267:X298" si="223">E267/40.3</f>
        <v>0.27047146401985117</v>
      </c>
      <c r="Y267" s="5">
        <f t="shared" ref="Y267:Y298" si="224">F267/56.08</f>
        <v>0.21754636233951496</v>
      </c>
      <c r="Z267" s="5">
        <f t="shared" ref="Z267:Z298" si="225">G267/30.99</f>
        <v>1.4520813165537272E-2</v>
      </c>
      <c r="AA267" s="5">
        <f t="shared" ref="AA267:AA298" si="226">H267/47.1</f>
        <v>0</v>
      </c>
      <c r="AB267" s="5">
        <f t="shared" ref="AB267:AB298" si="227">I267/70.94</f>
        <v>0</v>
      </c>
      <c r="AC267" s="5">
        <f t="shared" ref="AC267:AC298" si="228">J267/70.9725</f>
        <v>0</v>
      </c>
      <c r="AD267" s="5">
        <f t="shared" ref="AD267:AD298" si="229">K267/74.71</f>
        <v>0</v>
      </c>
      <c r="AE267" s="5">
        <f t="shared" ref="AE267:AE298" si="230">L267/75.995</f>
        <v>5.3950917823541019E-3</v>
      </c>
      <c r="AF267" s="5">
        <f t="shared" ref="AF267:AF298" si="231">M267/74.93</f>
        <v>0</v>
      </c>
      <c r="AG267" s="1">
        <f t="shared" si="202"/>
        <v>1.7602914302084911</v>
      </c>
      <c r="AH267" s="1"/>
      <c r="AI267" s="5">
        <f t="shared" si="189"/>
        <v>0.46993943464387655</v>
      </c>
      <c r="AJ267" s="5">
        <f t="shared" si="190"/>
        <v>3.0715132479055992E-2</v>
      </c>
      <c r="AK267" s="5">
        <f t="shared" si="191"/>
        <v>0.16715018178946631</v>
      </c>
      <c r="AL267" s="5">
        <f t="shared" si="192"/>
        <v>4.3644319923266992E-2</v>
      </c>
      <c r="AM267" s="5">
        <f t="shared" si="193"/>
        <v>0.1536515257520831</v>
      </c>
      <c r="AN267" s="5">
        <f t="shared" si="194"/>
        <v>0.12358542375778567</v>
      </c>
      <c r="AO267" s="5">
        <f t="shared" si="195"/>
        <v>8.2490960964443309E-3</v>
      </c>
      <c r="AP267" s="5">
        <f t="shared" si="196"/>
        <v>0</v>
      </c>
      <c r="AQ267" s="5">
        <f t="shared" si="197"/>
        <v>0</v>
      </c>
      <c r="AR267" s="5">
        <f t="shared" si="198"/>
        <v>0</v>
      </c>
      <c r="AS267" s="5">
        <f t="shared" si="199"/>
        <v>0</v>
      </c>
      <c r="AT267" s="5">
        <f t="shared" si="200"/>
        <v>3.0648855580209808E-3</v>
      </c>
      <c r="AU267" s="5">
        <f t="shared" si="201"/>
        <v>0</v>
      </c>
      <c r="AV267" s="1">
        <f t="shared" si="203"/>
        <v>0.99999999999999989</v>
      </c>
    </row>
    <row r="268" spans="1:48">
      <c r="A268" s="1">
        <v>49.9</v>
      </c>
      <c r="B268" s="1">
        <v>3.97</v>
      </c>
      <c r="C268" s="1">
        <v>14.4</v>
      </c>
      <c r="D268" s="1">
        <v>5.28</v>
      </c>
      <c r="E268" s="1">
        <v>10.6</v>
      </c>
      <c r="F268" s="1">
        <v>13.3</v>
      </c>
      <c r="G268" s="1">
        <v>0.41</v>
      </c>
      <c r="H268" s="1">
        <v>0</v>
      </c>
      <c r="I268" s="1">
        <v>0</v>
      </c>
      <c r="J268" s="1">
        <v>0</v>
      </c>
      <c r="K268" s="1">
        <v>0</v>
      </c>
      <c r="L268" s="1">
        <v>0.43</v>
      </c>
      <c r="M268" s="1"/>
      <c r="N268" s="3">
        <f t="shared" si="218"/>
        <v>98.289999999999992</v>
      </c>
      <c r="O268" s="2">
        <v>1202</v>
      </c>
      <c r="P268" s="2">
        <v>1E-4</v>
      </c>
      <c r="Q268" s="2" t="s">
        <v>47</v>
      </c>
      <c r="S268" s="2" t="s">
        <v>137</v>
      </c>
      <c r="T268" s="5">
        <f t="shared" si="219"/>
        <v>0.83055925432756328</v>
      </c>
      <c r="U268" s="5">
        <f t="shared" si="220"/>
        <v>4.9687108886107632E-2</v>
      </c>
      <c r="V268" s="5">
        <f t="shared" si="221"/>
        <v>0.28246371125931741</v>
      </c>
      <c r="W268" s="5">
        <f t="shared" si="222"/>
        <v>7.3486430062630489E-2</v>
      </c>
      <c r="X268" s="5">
        <f t="shared" si="223"/>
        <v>0.26302729528535979</v>
      </c>
      <c r="Y268" s="5">
        <f t="shared" si="224"/>
        <v>0.23716119828815979</v>
      </c>
      <c r="Z268" s="5">
        <f t="shared" si="225"/>
        <v>1.3230074217489512E-2</v>
      </c>
      <c r="AA268" s="5">
        <f t="shared" si="226"/>
        <v>0</v>
      </c>
      <c r="AB268" s="5">
        <f t="shared" si="227"/>
        <v>0</v>
      </c>
      <c r="AC268" s="5">
        <f t="shared" si="228"/>
        <v>0</v>
      </c>
      <c r="AD268" s="5">
        <f t="shared" si="229"/>
        <v>0</v>
      </c>
      <c r="AE268" s="5">
        <f t="shared" si="230"/>
        <v>5.658266991249424E-3</v>
      </c>
      <c r="AF268" s="5">
        <f t="shared" si="231"/>
        <v>0</v>
      </c>
      <c r="AG268" s="1">
        <f t="shared" si="202"/>
        <v>1.7552733393178777</v>
      </c>
      <c r="AH268" s="1"/>
      <c r="AI268" s="5">
        <f t="shared" si="189"/>
        <v>0.47317943919226252</v>
      </c>
      <c r="AJ268" s="5">
        <f t="shared" si="190"/>
        <v>2.8307334118922296E-2</v>
      </c>
      <c r="AK268" s="5">
        <f t="shared" si="191"/>
        <v>0.16092292005590794</v>
      </c>
      <c r="AL268" s="5">
        <f t="shared" si="192"/>
        <v>4.1866089125006757E-2</v>
      </c>
      <c r="AM268" s="5">
        <f t="shared" si="193"/>
        <v>0.14984976379096354</v>
      </c>
      <c r="AN268" s="5">
        <f t="shared" si="194"/>
        <v>0.13511354213374183</v>
      </c>
      <c r="AO268" s="5">
        <f t="shared" si="195"/>
        <v>7.5373298967959558E-3</v>
      </c>
      <c r="AP268" s="5">
        <f t="shared" si="196"/>
        <v>0</v>
      </c>
      <c r="AQ268" s="5">
        <f t="shared" si="197"/>
        <v>0</v>
      </c>
      <c r="AR268" s="5">
        <f t="shared" si="198"/>
        <v>0</v>
      </c>
      <c r="AS268" s="5">
        <f t="shared" si="199"/>
        <v>0</v>
      </c>
      <c r="AT268" s="5">
        <f t="shared" si="200"/>
        <v>3.2235816863989408E-3</v>
      </c>
      <c r="AU268" s="5">
        <f t="shared" si="201"/>
        <v>0</v>
      </c>
      <c r="AV268" s="1">
        <f t="shared" si="203"/>
        <v>0.99999999999999978</v>
      </c>
    </row>
    <row r="269" spans="1:48">
      <c r="A269" s="1">
        <v>49.8</v>
      </c>
      <c r="B269" s="1">
        <v>4.3600000000000003</v>
      </c>
      <c r="C269" s="1">
        <v>13.7</v>
      </c>
      <c r="D269" s="1">
        <v>6.4</v>
      </c>
      <c r="E269" s="1">
        <v>9.8000000000000007</v>
      </c>
      <c r="F269" s="1">
        <v>13.4</v>
      </c>
      <c r="G269" s="1">
        <v>0.56000000000000005</v>
      </c>
      <c r="H269" s="1">
        <v>0</v>
      </c>
      <c r="I269" s="1">
        <v>0</v>
      </c>
      <c r="J269" s="1">
        <v>0</v>
      </c>
      <c r="K269" s="1">
        <v>0</v>
      </c>
      <c r="L269" s="1">
        <v>0.2</v>
      </c>
      <c r="M269" s="1"/>
      <c r="N269" s="3">
        <f t="shared" si="218"/>
        <v>98.220000000000013</v>
      </c>
      <c r="O269" s="2">
        <v>1191</v>
      </c>
      <c r="P269" s="2">
        <v>1E-4</v>
      </c>
      <c r="Q269" s="2" t="s">
        <v>45</v>
      </c>
      <c r="S269" s="2" t="s">
        <v>137</v>
      </c>
      <c r="T269" s="5">
        <f t="shared" si="219"/>
        <v>0.82889480692410122</v>
      </c>
      <c r="U269" s="5">
        <f t="shared" si="220"/>
        <v>5.4568210262828536E-2</v>
      </c>
      <c r="V269" s="5">
        <f t="shared" si="221"/>
        <v>0.26873283640643392</v>
      </c>
      <c r="W269" s="5">
        <f t="shared" si="222"/>
        <v>8.9074460681976358E-2</v>
      </c>
      <c r="X269" s="5">
        <f t="shared" si="223"/>
        <v>0.24317617866004967</v>
      </c>
      <c r="Y269" s="5">
        <f t="shared" si="224"/>
        <v>0.23894436519258203</v>
      </c>
      <c r="Z269" s="5">
        <f t="shared" si="225"/>
        <v>1.8070345272668605E-2</v>
      </c>
      <c r="AA269" s="5">
        <f t="shared" si="226"/>
        <v>0</v>
      </c>
      <c r="AB269" s="5">
        <f t="shared" si="227"/>
        <v>0</v>
      </c>
      <c r="AC269" s="5">
        <f t="shared" si="228"/>
        <v>0</v>
      </c>
      <c r="AD269" s="5">
        <f t="shared" si="229"/>
        <v>0</v>
      </c>
      <c r="AE269" s="5">
        <f t="shared" si="230"/>
        <v>2.6317520889532204E-3</v>
      </c>
      <c r="AF269" s="5">
        <f t="shared" si="231"/>
        <v>0</v>
      </c>
      <c r="AG269" s="1">
        <f t="shared" si="202"/>
        <v>1.7440929554895936</v>
      </c>
      <c r="AH269" s="1"/>
      <c r="AI269" s="5">
        <f t="shared" si="189"/>
        <v>0.4752583882155626</v>
      </c>
      <c r="AJ269" s="5">
        <f t="shared" si="190"/>
        <v>3.1287443763288639E-2</v>
      </c>
      <c r="AK269" s="5">
        <f t="shared" si="191"/>
        <v>0.15408171655105188</v>
      </c>
      <c r="AL269" s="5">
        <f t="shared" si="192"/>
        <v>5.1072083286393295E-2</v>
      </c>
      <c r="AM269" s="5">
        <f t="shared" si="193"/>
        <v>0.13942845069962823</v>
      </c>
      <c r="AN269" s="5">
        <f t="shared" si="194"/>
        <v>0.13700208147765075</v>
      </c>
      <c r="AO269" s="5">
        <f t="shared" si="195"/>
        <v>1.0360884272705512E-2</v>
      </c>
      <c r="AP269" s="5">
        <f t="shared" si="196"/>
        <v>0</v>
      </c>
      <c r="AQ269" s="5">
        <f t="shared" si="197"/>
        <v>0</v>
      </c>
      <c r="AR269" s="5">
        <f t="shared" si="198"/>
        <v>0</v>
      </c>
      <c r="AS269" s="5">
        <f t="shared" si="199"/>
        <v>0</v>
      </c>
      <c r="AT269" s="5">
        <f t="shared" si="200"/>
        <v>1.5089517337190594E-3</v>
      </c>
      <c r="AU269" s="5">
        <f t="shared" si="201"/>
        <v>0</v>
      </c>
      <c r="AV269" s="1">
        <f t="shared" si="203"/>
        <v>0.99999999999999989</v>
      </c>
    </row>
    <row r="270" spans="1:48">
      <c r="A270" s="1">
        <v>49</v>
      </c>
      <c r="B270" s="1">
        <v>3.72</v>
      </c>
      <c r="C270" s="1">
        <v>14.3</v>
      </c>
      <c r="D270" s="1">
        <v>5.99</v>
      </c>
      <c r="E270" s="1">
        <v>10.7</v>
      </c>
      <c r="F270" s="1">
        <v>14.6</v>
      </c>
      <c r="G270" s="1">
        <v>0.38</v>
      </c>
      <c r="H270" s="1">
        <v>0</v>
      </c>
      <c r="I270" s="1">
        <v>0</v>
      </c>
      <c r="J270" s="1">
        <v>0</v>
      </c>
      <c r="K270" s="1">
        <v>0</v>
      </c>
      <c r="L270" s="1">
        <v>0.38</v>
      </c>
      <c r="M270" s="1"/>
      <c r="N270" s="3">
        <f t="shared" si="218"/>
        <v>99.069999999999979</v>
      </c>
      <c r="O270" s="2">
        <v>1202</v>
      </c>
      <c r="P270" s="2">
        <v>1E-4</v>
      </c>
      <c r="Q270" s="2" t="s">
        <v>46</v>
      </c>
      <c r="S270" s="2" t="s">
        <v>137</v>
      </c>
      <c r="T270" s="5">
        <f t="shared" si="219"/>
        <v>0.81557922769640478</v>
      </c>
      <c r="U270" s="5">
        <f t="shared" si="220"/>
        <v>4.6558197747183977E-2</v>
      </c>
      <c r="V270" s="5">
        <f t="shared" si="221"/>
        <v>0.28050215770890546</v>
      </c>
      <c r="W270" s="5">
        <f t="shared" si="222"/>
        <v>8.3368128044537235E-2</v>
      </c>
      <c r="X270" s="5">
        <f t="shared" si="223"/>
        <v>0.26550868486352358</v>
      </c>
      <c r="Y270" s="5">
        <f t="shared" si="224"/>
        <v>0.26034236804564909</v>
      </c>
      <c r="Z270" s="5">
        <f t="shared" si="225"/>
        <v>1.2262020006453695E-2</v>
      </c>
      <c r="AA270" s="5">
        <f t="shared" si="226"/>
        <v>0</v>
      </c>
      <c r="AB270" s="5">
        <f t="shared" si="227"/>
        <v>0</v>
      </c>
      <c r="AC270" s="5">
        <f t="shared" si="228"/>
        <v>0</v>
      </c>
      <c r="AD270" s="5">
        <f t="shared" si="229"/>
        <v>0</v>
      </c>
      <c r="AE270" s="5">
        <f t="shared" si="230"/>
        <v>5.0003289690111188E-3</v>
      </c>
      <c r="AF270" s="5">
        <f t="shared" si="231"/>
        <v>0</v>
      </c>
      <c r="AG270" s="1">
        <f t="shared" si="202"/>
        <v>1.7691211130816689</v>
      </c>
      <c r="AH270" s="1"/>
      <c r="AI270" s="5">
        <f t="shared" si="189"/>
        <v>0.46100813656320588</v>
      </c>
      <c r="AJ270" s="5">
        <f t="shared" si="190"/>
        <v>2.6317134198960118E-2</v>
      </c>
      <c r="AK270" s="5">
        <f t="shared" si="191"/>
        <v>0.15855452497556424</v>
      </c>
      <c r="AL270" s="5">
        <f t="shared" si="192"/>
        <v>4.7124036578432192E-2</v>
      </c>
      <c r="AM270" s="5">
        <f t="shared" si="193"/>
        <v>0.15007942808450717</v>
      </c>
      <c r="AN270" s="5">
        <f t="shared" si="194"/>
        <v>0.14715915497280641</v>
      </c>
      <c r="AO270" s="5">
        <f t="shared" si="195"/>
        <v>6.9311365489806561E-3</v>
      </c>
      <c r="AP270" s="5">
        <f t="shared" si="196"/>
        <v>0</v>
      </c>
      <c r="AQ270" s="5">
        <f t="shared" si="197"/>
        <v>0</v>
      </c>
      <c r="AR270" s="5">
        <f t="shared" si="198"/>
        <v>0</v>
      </c>
      <c r="AS270" s="5">
        <f t="shared" si="199"/>
        <v>0</v>
      </c>
      <c r="AT270" s="5">
        <f t="shared" si="200"/>
        <v>2.8264480775433976E-3</v>
      </c>
      <c r="AU270" s="5">
        <f t="shared" si="201"/>
        <v>0</v>
      </c>
      <c r="AV270" s="1">
        <f t="shared" si="203"/>
        <v>1</v>
      </c>
    </row>
    <row r="271" spans="1:48">
      <c r="A271" s="1">
        <v>49.8</v>
      </c>
      <c r="B271" s="1">
        <v>3.96</v>
      </c>
      <c r="C271" s="1">
        <v>13.8</v>
      </c>
      <c r="D271" s="1">
        <v>5.65</v>
      </c>
      <c r="E271" s="1">
        <v>10.5</v>
      </c>
      <c r="F271" s="1">
        <v>14.1</v>
      </c>
      <c r="G271" s="1">
        <v>0.38</v>
      </c>
      <c r="H271" s="1">
        <v>0</v>
      </c>
      <c r="I271" s="1">
        <v>0</v>
      </c>
      <c r="J271" s="1">
        <v>0</v>
      </c>
      <c r="K271" s="1">
        <v>0</v>
      </c>
      <c r="L271" s="1">
        <v>0.38</v>
      </c>
      <c r="M271" s="1"/>
      <c r="N271" s="3">
        <f t="shared" si="218"/>
        <v>98.57</v>
      </c>
      <c r="O271" s="2">
        <v>1202</v>
      </c>
      <c r="P271" s="2">
        <v>1E-4</v>
      </c>
      <c r="Q271" s="2" t="s">
        <v>46</v>
      </c>
      <c r="S271" s="2" t="s">
        <v>137</v>
      </c>
      <c r="T271" s="5">
        <f t="shared" si="219"/>
        <v>0.82889480692410122</v>
      </c>
      <c r="U271" s="5">
        <f t="shared" si="220"/>
        <v>4.9561952440550686E-2</v>
      </c>
      <c r="V271" s="5">
        <f t="shared" si="221"/>
        <v>0.27069438995684586</v>
      </c>
      <c r="W271" s="5">
        <f t="shared" si="222"/>
        <v>7.8636047320807242E-2</v>
      </c>
      <c r="X271" s="5">
        <f t="shared" si="223"/>
        <v>0.26054590570719605</v>
      </c>
      <c r="Y271" s="5">
        <f t="shared" si="224"/>
        <v>0.25142653352353783</v>
      </c>
      <c r="Z271" s="5">
        <f t="shared" si="225"/>
        <v>1.2262020006453695E-2</v>
      </c>
      <c r="AA271" s="5">
        <f t="shared" si="226"/>
        <v>0</v>
      </c>
      <c r="AB271" s="5">
        <f t="shared" si="227"/>
        <v>0</v>
      </c>
      <c r="AC271" s="5">
        <f t="shared" si="228"/>
        <v>0</v>
      </c>
      <c r="AD271" s="5">
        <f t="shared" si="229"/>
        <v>0</v>
      </c>
      <c r="AE271" s="5">
        <f t="shared" si="230"/>
        <v>5.0003289690111188E-3</v>
      </c>
      <c r="AF271" s="5">
        <f t="shared" si="231"/>
        <v>0</v>
      </c>
      <c r="AG271" s="1">
        <f t="shared" si="202"/>
        <v>1.7570219848485036</v>
      </c>
      <c r="AH271" s="1"/>
      <c r="AI271" s="5">
        <f t="shared" si="189"/>
        <v>0.47176120394166349</v>
      </c>
      <c r="AJ271" s="5">
        <f t="shared" si="190"/>
        <v>2.8207929592198065E-2</v>
      </c>
      <c r="AK271" s="5">
        <f t="shared" si="191"/>
        <v>0.15406431580888047</v>
      </c>
      <c r="AL271" s="5">
        <f t="shared" si="192"/>
        <v>4.4755300729824109E-2</v>
      </c>
      <c r="AM271" s="5">
        <f t="shared" si="193"/>
        <v>0.14828835834382642</v>
      </c>
      <c r="AN271" s="5">
        <f t="shared" si="194"/>
        <v>0.14309811470299655</v>
      </c>
      <c r="AO271" s="5">
        <f t="shared" si="195"/>
        <v>6.9788654394731253E-3</v>
      </c>
      <c r="AP271" s="5">
        <f t="shared" si="196"/>
        <v>0</v>
      </c>
      <c r="AQ271" s="5">
        <f t="shared" si="197"/>
        <v>0</v>
      </c>
      <c r="AR271" s="5">
        <f t="shared" si="198"/>
        <v>0</v>
      </c>
      <c r="AS271" s="5">
        <f t="shared" si="199"/>
        <v>0</v>
      </c>
      <c r="AT271" s="5">
        <f t="shared" si="200"/>
        <v>2.8459114411378663E-3</v>
      </c>
      <c r="AU271" s="5">
        <f t="shared" si="201"/>
        <v>0</v>
      </c>
      <c r="AV271" s="1">
        <f t="shared" si="203"/>
        <v>1.0000000000000002</v>
      </c>
    </row>
    <row r="272" spans="1:48">
      <c r="A272" s="1">
        <v>50.2</v>
      </c>
      <c r="B272" s="1">
        <v>4.79</v>
      </c>
      <c r="C272" s="1">
        <v>13</v>
      </c>
      <c r="D272" s="1">
        <v>5.61</v>
      </c>
      <c r="E272" s="1">
        <v>10</v>
      </c>
      <c r="F272" s="1">
        <v>13.2</v>
      </c>
      <c r="G272" s="1">
        <v>0.53</v>
      </c>
      <c r="H272" s="1">
        <v>0</v>
      </c>
      <c r="I272" s="1">
        <v>0</v>
      </c>
      <c r="J272" s="1">
        <v>0</v>
      </c>
      <c r="K272" s="1">
        <v>0</v>
      </c>
      <c r="L272" s="1">
        <v>0.18</v>
      </c>
      <c r="M272" s="1"/>
      <c r="N272" s="3">
        <f t="shared" si="218"/>
        <v>97.510000000000019</v>
      </c>
      <c r="O272" s="2">
        <v>1191</v>
      </c>
      <c r="P272" s="2">
        <v>1E-4</v>
      </c>
      <c r="Q272" s="2" t="s">
        <v>46</v>
      </c>
      <c r="S272" s="2" t="s">
        <v>137</v>
      </c>
      <c r="T272" s="5">
        <f t="shared" si="219"/>
        <v>0.83555259653794944</v>
      </c>
      <c r="U272" s="5">
        <f t="shared" si="220"/>
        <v>5.9949937421777219E-2</v>
      </c>
      <c r="V272" s="5">
        <f t="shared" si="221"/>
        <v>0.25500196155355043</v>
      </c>
      <c r="W272" s="5">
        <f t="shared" si="222"/>
        <v>7.8079331941544899E-2</v>
      </c>
      <c r="X272" s="5">
        <f t="shared" si="223"/>
        <v>0.24813895781637718</v>
      </c>
      <c r="Y272" s="5">
        <f t="shared" si="224"/>
        <v>0.2353780313837375</v>
      </c>
      <c r="Z272" s="5">
        <f t="shared" si="225"/>
        <v>1.7102291061632788E-2</v>
      </c>
      <c r="AA272" s="5">
        <f t="shared" si="226"/>
        <v>0</v>
      </c>
      <c r="AB272" s="5">
        <f t="shared" si="227"/>
        <v>0</v>
      </c>
      <c r="AC272" s="5">
        <f t="shared" si="228"/>
        <v>0</v>
      </c>
      <c r="AD272" s="5">
        <f t="shared" si="229"/>
        <v>0</v>
      </c>
      <c r="AE272" s="5">
        <f t="shared" si="230"/>
        <v>2.3685768800578984E-3</v>
      </c>
      <c r="AF272" s="5">
        <f t="shared" si="231"/>
        <v>0</v>
      </c>
      <c r="AG272" s="1">
        <f t="shared" si="202"/>
        <v>1.7315716845966274</v>
      </c>
      <c r="AH272" s="1"/>
      <c r="AI272" s="5">
        <f t="shared" si="189"/>
        <v>0.48253999760488858</v>
      </c>
      <c r="AJ272" s="5">
        <f t="shared" si="190"/>
        <v>3.4621689621670303E-2</v>
      </c>
      <c r="AK272" s="5">
        <f t="shared" si="191"/>
        <v>0.14726618818149223</v>
      </c>
      <c r="AL272" s="5">
        <f t="shared" si="192"/>
        <v>4.5091596632185413E-2</v>
      </c>
      <c r="AM272" s="5">
        <f t="shared" si="193"/>
        <v>0.14330273474885424</v>
      </c>
      <c r="AN272" s="5">
        <f t="shared" si="194"/>
        <v>0.13593317185627762</v>
      </c>
      <c r="AO272" s="5">
        <f t="shared" si="195"/>
        <v>9.8767444707995415E-3</v>
      </c>
      <c r="AP272" s="5">
        <f t="shared" si="196"/>
        <v>0</v>
      </c>
      <c r="AQ272" s="5">
        <f t="shared" si="197"/>
        <v>0</v>
      </c>
      <c r="AR272" s="5">
        <f t="shared" si="198"/>
        <v>0</v>
      </c>
      <c r="AS272" s="5">
        <f t="shared" si="199"/>
        <v>0</v>
      </c>
      <c r="AT272" s="5">
        <f t="shared" si="200"/>
        <v>1.367876883832079E-3</v>
      </c>
      <c r="AU272" s="5">
        <f t="shared" si="201"/>
        <v>0</v>
      </c>
      <c r="AV272" s="1">
        <f t="shared" si="203"/>
        <v>1</v>
      </c>
    </row>
    <row r="273" spans="1:48">
      <c r="A273" s="1">
        <v>48.9</v>
      </c>
      <c r="B273" s="1">
        <v>4.09</v>
      </c>
      <c r="C273" s="1">
        <v>9.26</v>
      </c>
      <c r="D273" s="1">
        <v>14.2</v>
      </c>
      <c r="E273" s="1">
        <v>11.9</v>
      </c>
      <c r="F273" s="1">
        <v>10.1</v>
      </c>
      <c r="G273" s="1">
        <v>0.15</v>
      </c>
      <c r="H273" s="1">
        <v>0</v>
      </c>
      <c r="I273" s="1">
        <v>0</v>
      </c>
      <c r="J273" s="1">
        <v>0</v>
      </c>
      <c r="K273" s="1">
        <v>0</v>
      </c>
      <c r="L273" s="1">
        <v>0.22</v>
      </c>
      <c r="M273" s="1"/>
      <c r="N273" s="3">
        <f t="shared" si="218"/>
        <v>98.82</v>
      </c>
      <c r="O273" s="2">
        <v>1245</v>
      </c>
      <c r="P273" s="2">
        <v>1E-4</v>
      </c>
      <c r="Q273" s="2" t="s">
        <v>48</v>
      </c>
      <c r="S273" s="2" t="s">
        <v>137</v>
      </c>
      <c r="T273" s="5">
        <f t="shared" si="219"/>
        <v>0.81391478029294273</v>
      </c>
      <c r="U273" s="5">
        <f t="shared" si="220"/>
        <v>5.1188986232790987E-2</v>
      </c>
      <c r="V273" s="5">
        <f t="shared" si="221"/>
        <v>0.18163985876814437</v>
      </c>
      <c r="W273" s="5">
        <f t="shared" si="222"/>
        <v>0.19763395963813501</v>
      </c>
      <c r="X273" s="5">
        <f t="shared" si="223"/>
        <v>0.29528535980148884</v>
      </c>
      <c r="Y273" s="5">
        <f t="shared" si="224"/>
        <v>0.18009985734664766</v>
      </c>
      <c r="Z273" s="5">
        <f t="shared" si="225"/>
        <v>4.8402710551790898E-3</v>
      </c>
      <c r="AA273" s="5">
        <f t="shared" si="226"/>
        <v>0</v>
      </c>
      <c r="AB273" s="5">
        <f t="shared" si="227"/>
        <v>0</v>
      </c>
      <c r="AC273" s="5">
        <f t="shared" si="228"/>
        <v>0</v>
      </c>
      <c r="AD273" s="5">
        <f t="shared" si="229"/>
        <v>0</v>
      </c>
      <c r="AE273" s="5">
        <f t="shared" si="230"/>
        <v>2.8949272978485425E-3</v>
      </c>
      <c r="AF273" s="5">
        <f t="shared" si="231"/>
        <v>0</v>
      </c>
      <c r="AG273" s="1">
        <f t="shared" si="202"/>
        <v>1.7274980004331772</v>
      </c>
      <c r="AH273" s="1"/>
      <c r="AI273" s="5">
        <f t="shared" si="189"/>
        <v>0.47115237186315134</v>
      </c>
      <c r="AJ273" s="5">
        <f t="shared" si="190"/>
        <v>2.9631864245258252E-2</v>
      </c>
      <c r="AK273" s="5">
        <f t="shared" si="191"/>
        <v>0.10514620492909249</v>
      </c>
      <c r="AL273" s="5">
        <f t="shared" si="192"/>
        <v>0.11440474002781913</v>
      </c>
      <c r="AM273" s="5">
        <f t="shared" si="193"/>
        <v>0.17093238876539643</v>
      </c>
      <c r="AN273" s="5">
        <f t="shared" si="194"/>
        <v>0.1042547414245845</v>
      </c>
      <c r="AO273" s="5">
        <f t="shared" si="195"/>
        <v>2.8018967628126758E-3</v>
      </c>
      <c r="AP273" s="5">
        <f t="shared" si="196"/>
        <v>0</v>
      </c>
      <c r="AQ273" s="5">
        <f t="shared" si="197"/>
        <v>0</v>
      </c>
      <c r="AR273" s="5">
        <f t="shared" si="198"/>
        <v>0</v>
      </c>
      <c r="AS273" s="5">
        <f t="shared" si="199"/>
        <v>0</v>
      </c>
      <c r="AT273" s="5">
        <f t="shared" si="200"/>
        <v>1.675791981885147E-3</v>
      </c>
      <c r="AU273" s="5">
        <f t="shared" si="201"/>
        <v>0</v>
      </c>
      <c r="AV273" s="1">
        <f t="shared" si="203"/>
        <v>1</v>
      </c>
    </row>
    <row r="274" spans="1:48">
      <c r="A274" s="1">
        <v>49.8</v>
      </c>
      <c r="B274" s="1">
        <v>3.66</v>
      </c>
      <c r="C274" s="1">
        <v>8.7799999999999994</v>
      </c>
      <c r="D274" s="1">
        <v>14.6</v>
      </c>
      <c r="E274" s="1">
        <v>12</v>
      </c>
      <c r="F274" s="1">
        <v>11.1</v>
      </c>
      <c r="G274" s="1">
        <v>0.14000000000000001</v>
      </c>
      <c r="H274" s="1">
        <v>0</v>
      </c>
      <c r="I274" s="1">
        <v>0</v>
      </c>
      <c r="J274" s="1">
        <v>0</v>
      </c>
      <c r="K274" s="1">
        <v>0</v>
      </c>
      <c r="L274" s="1">
        <v>0.25</v>
      </c>
      <c r="M274" s="1"/>
      <c r="N274" s="3">
        <f t="shared" si="218"/>
        <v>100.32999999999998</v>
      </c>
      <c r="O274" s="2">
        <v>1245</v>
      </c>
      <c r="P274" s="2">
        <v>1E-4</v>
      </c>
      <c r="Q274" s="2" t="s">
        <v>48</v>
      </c>
      <c r="S274" s="2" t="s">
        <v>137</v>
      </c>
      <c r="T274" s="5">
        <f t="shared" si="219"/>
        <v>0.82889480692410122</v>
      </c>
      <c r="U274" s="5">
        <f t="shared" si="220"/>
        <v>4.5807259073842303E-2</v>
      </c>
      <c r="V274" s="5">
        <f t="shared" si="221"/>
        <v>0.17222440172616713</v>
      </c>
      <c r="W274" s="5">
        <f t="shared" si="222"/>
        <v>0.20320111343075853</v>
      </c>
      <c r="X274" s="5">
        <f t="shared" si="223"/>
        <v>0.29776674937965264</v>
      </c>
      <c r="Y274" s="5">
        <f t="shared" si="224"/>
        <v>0.19793152639087019</v>
      </c>
      <c r="Z274" s="5">
        <f t="shared" si="225"/>
        <v>4.5175863181671511E-3</v>
      </c>
      <c r="AA274" s="5">
        <f t="shared" si="226"/>
        <v>0</v>
      </c>
      <c r="AB274" s="5">
        <f t="shared" si="227"/>
        <v>0</v>
      </c>
      <c r="AC274" s="5">
        <f t="shared" si="228"/>
        <v>0</v>
      </c>
      <c r="AD274" s="5">
        <f t="shared" si="229"/>
        <v>0</v>
      </c>
      <c r="AE274" s="5">
        <f t="shared" si="230"/>
        <v>3.2896901111915257E-3</v>
      </c>
      <c r="AF274" s="5">
        <f t="shared" si="231"/>
        <v>0</v>
      </c>
      <c r="AG274" s="1">
        <f t="shared" si="202"/>
        <v>1.7536331333547508</v>
      </c>
      <c r="AH274" s="1"/>
      <c r="AI274" s="5">
        <f t="shared" si="189"/>
        <v>0.47267287048711354</v>
      </c>
      <c r="AJ274" s="5">
        <f t="shared" si="190"/>
        <v>2.6121346707342199E-2</v>
      </c>
      <c r="AK274" s="5">
        <f t="shared" si="191"/>
        <v>9.8210052291095154E-2</v>
      </c>
      <c r="AL274" s="5">
        <f t="shared" si="192"/>
        <v>0.11587435796336086</v>
      </c>
      <c r="AM274" s="5">
        <f t="shared" si="193"/>
        <v>0.16979991066319342</v>
      </c>
      <c r="AN274" s="5">
        <f t="shared" si="194"/>
        <v>0.11286940388279587</v>
      </c>
      <c r="AO274" s="5">
        <f t="shared" si="195"/>
        <v>2.5761296546244414E-3</v>
      </c>
      <c r="AP274" s="5">
        <f t="shared" si="196"/>
        <v>0</v>
      </c>
      <c r="AQ274" s="5">
        <f t="shared" si="197"/>
        <v>0</v>
      </c>
      <c r="AR274" s="5">
        <f t="shared" si="198"/>
        <v>0</v>
      </c>
      <c r="AS274" s="5">
        <f t="shared" si="199"/>
        <v>0</v>
      </c>
      <c r="AT274" s="5">
        <f t="shared" si="200"/>
        <v>1.8759283504744539E-3</v>
      </c>
      <c r="AU274" s="5">
        <f t="shared" si="201"/>
        <v>0</v>
      </c>
      <c r="AV274" s="1">
        <f t="shared" si="203"/>
        <v>0.99999999999999989</v>
      </c>
    </row>
    <row r="275" spans="1:48">
      <c r="A275" s="1">
        <v>49.1</v>
      </c>
      <c r="B275" s="1">
        <v>3.52</v>
      </c>
      <c r="C275" s="1">
        <v>8.0399999999999991</v>
      </c>
      <c r="D275" s="1">
        <v>13.1</v>
      </c>
      <c r="E275" s="1">
        <v>12.1</v>
      </c>
      <c r="F275" s="1">
        <v>12.1</v>
      </c>
      <c r="G275" s="1">
        <v>0.12</v>
      </c>
      <c r="H275" s="1">
        <v>0</v>
      </c>
      <c r="I275" s="1">
        <v>0</v>
      </c>
      <c r="J275" s="1">
        <v>0</v>
      </c>
      <c r="K275" s="1">
        <v>0</v>
      </c>
      <c r="L275" s="1">
        <v>0.28999999999999998</v>
      </c>
      <c r="M275" s="1"/>
      <c r="N275" s="3">
        <f t="shared" si="218"/>
        <v>98.37</v>
      </c>
      <c r="O275" s="2">
        <v>1245</v>
      </c>
      <c r="P275" s="2">
        <v>1E-4</v>
      </c>
      <c r="Q275" s="2" t="s">
        <v>48</v>
      </c>
      <c r="S275" s="2" t="s">
        <v>137</v>
      </c>
      <c r="T275" s="5">
        <f t="shared" si="219"/>
        <v>0.81724367509986684</v>
      </c>
      <c r="U275" s="5">
        <f t="shared" si="220"/>
        <v>4.4055068836045055E-2</v>
      </c>
      <c r="V275" s="5">
        <f t="shared" si="221"/>
        <v>0.15770890545311886</v>
      </c>
      <c r="W275" s="5">
        <f t="shared" si="222"/>
        <v>0.18232428670842032</v>
      </c>
      <c r="X275" s="5">
        <f t="shared" si="223"/>
        <v>0.30024813895781638</v>
      </c>
      <c r="Y275" s="5">
        <f t="shared" si="224"/>
        <v>0.21576319543509273</v>
      </c>
      <c r="Z275" s="5">
        <f t="shared" si="225"/>
        <v>3.8722168441432721E-3</v>
      </c>
      <c r="AA275" s="5">
        <f t="shared" si="226"/>
        <v>0</v>
      </c>
      <c r="AB275" s="5">
        <f t="shared" si="227"/>
        <v>0</v>
      </c>
      <c r="AC275" s="5">
        <f t="shared" si="228"/>
        <v>0</v>
      </c>
      <c r="AD275" s="5">
        <f t="shared" si="229"/>
        <v>0</v>
      </c>
      <c r="AE275" s="5">
        <f t="shared" si="230"/>
        <v>3.8160405289821694E-3</v>
      </c>
      <c r="AF275" s="5">
        <f t="shared" si="231"/>
        <v>0</v>
      </c>
      <c r="AG275" s="1">
        <f t="shared" si="202"/>
        <v>1.7250315278634856</v>
      </c>
      <c r="AH275" s="1"/>
      <c r="AI275" s="5">
        <f t="shared" si="189"/>
        <v>0.47375579048810368</v>
      </c>
      <c r="AJ275" s="5">
        <f t="shared" si="190"/>
        <v>2.5538703568281366E-2</v>
      </c>
      <c r="AK275" s="5">
        <f t="shared" si="191"/>
        <v>9.1423781482096789E-2</v>
      </c>
      <c r="AL275" s="5">
        <f t="shared" si="192"/>
        <v>0.10569330691261951</v>
      </c>
      <c r="AM275" s="5">
        <f t="shared" si="193"/>
        <v>0.17405371096590022</v>
      </c>
      <c r="AN275" s="5">
        <f t="shared" si="194"/>
        <v>0.12507782724546682</v>
      </c>
      <c r="AO275" s="5">
        <f t="shared" si="195"/>
        <v>2.2447223610684692E-3</v>
      </c>
      <c r="AP275" s="5">
        <f t="shared" si="196"/>
        <v>0</v>
      </c>
      <c r="AQ275" s="5">
        <f t="shared" si="197"/>
        <v>0</v>
      </c>
      <c r="AR275" s="5">
        <f t="shared" si="198"/>
        <v>0</v>
      </c>
      <c r="AS275" s="5">
        <f t="shared" si="199"/>
        <v>0</v>
      </c>
      <c r="AT275" s="5">
        <f t="shared" si="200"/>
        <v>2.2121569764631923E-3</v>
      </c>
      <c r="AU275" s="5">
        <f t="shared" si="201"/>
        <v>0</v>
      </c>
      <c r="AV275" s="1">
        <f t="shared" si="203"/>
        <v>1</v>
      </c>
    </row>
    <row r="276" spans="1:48">
      <c r="A276" s="1">
        <v>50.2</v>
      </c>
      <c r="B276" s="1">
        <v>2.99</v>
      </c>
      <c r="C276" s="1">
        <v>6.99</v>
      </c>
      <c r="D276" s="1">
        <v>11.8</v>
      </c>
      <c r="E276" s="1">
        <v>12.8</v>
      </c>
      <c r="F276" s="1">
        <v>14.1</v>
      </c>
      <c r="G276" s="1">
        <v>0.08</v>
      </c>
      <c r="H276" s="1">
        <v>0</v>
      </c>
      <c r="I276" s="1">
        <v>0</v>
      </c>
      <c r="J276" s="1">
        <v>0</v>
      </c>
      <c r="K276" s="1">
        <v>0</v>
      </c>
      <c r="L276" s="1">
        <v>0.27</v>
      </c>
      <c r="M276" s="1"/>
      <c r="N276" s="3">
        <f t="shared" si="218"/>
        <v>99.22999999999999</v>
      </c>
      <c r="O276" s="2">
        <v>1245</v>
      </c>
      <c r="P276" s="2">
        <v>1E-4</v>
      </c>
      <c r="Q276" s="2" t="s">
        <v>48</v>
      </c>
      <c r="S276" s="2" t="s">
        <v>137</v>
      </c>
      <c r="T276" s="5">
        <f t="shared" si="219"/>
        <v>0.83555259653794944</v>
      </c>
      <c r="U276" s="5">
        <f t="shared" si="220"/>
        <v>3.7421777221526911E-2</v>
      </c>
      <c r="V276" s="5">
        <f t="shared" si="221"/>
        <v>0.13711259317379365</v>
      </c>
      <c r="W276" s="5">
        <f t="shared" si="222"/>
        <v>0.1642310368823939</v>
      </c>
      <c r="X276" s="5">
        <f t="shared" si="223"/>
        <v>0.31761786600496283</v>
      </c>
      <c r="Y276" s="5">
        <f t="shared" si="224"/>
        <v>0.25142653352353783</v>
      </c>
      <c r="Z276" s="5">
        <f t="shared" si="225"/>
        <v>2.5814778960955151E-3</v>
      </c>
      <c r="AA276" s="5">
        <f t="shared" si="226"/>
        <v>0</v>
      </c>
      <c r="AB276" s="5">
        <f t="shared" si="227"/>
        <v>0</v>
      </c>
      <c r="AC276" s="5">
        <f t="shared" si="228"/>
        <v>0</v>
      </c>
      <c r="AD276" s="5">
        <f t="shared" si="229"/>
        <v>0</v>
      </c>
      <c r="AE276" s="5">
        <f t="shared" si="230"/>
        <v>3.5528653200868478E-3</v>
      </c>
      <c r="AF276" s="5">
        <f t="shared" si="231"/>
        <v>0</v>
      </c>
      <c r="AG276" s="1">
        <f t="shared" si="202"/>
        <v>1.749496746560347</v>
      </c>
      <c r="AH276" s="1"/>
      <c r="AI276" s="5">
        <f t="shared" si="189"/>
        <v>0.47759597048734947</v>
      </c>
      <c r="AJ276" s="5">
        <f t="shared" si="190"/>
        <v>2.1390023899787849E-2</v>
      </c>
      <c r="AK276" s="5">
        <f t="shared" si="191"/>
        <v>7.8372591114197934E-2</v>
      </c>
      <c r="AL276" s="5">
        <f t="shared" si="192"/>
        <v>9.3873302254082774E-2</v>
      </c>
      <c r="AM276" s="5">
        <f t="shared" si="193"/>
        <v>0.18154813184387189</v>
      </c>
      <c r="AN276" s="5">
        <f t="shared" si="194"/>
        <v>0.14371363308783675</v>
      </c>
      <c r="AO276" s="5">
        <f t="shared" si="195"/>
        <v>1.4755545565722889E-3</v>
      </c>
      <c r="AP276" s="5">
        <f t="shared" si="196"/>
        <v>0</v>
      </c>
      <c r="AQ276" s="5">
        <f t="shared" si="197"/>
        <v>0</v>
      </c>
      <c r="AR276" s="5">
        <f t="shared" si="198"/>
        <v>0</v>
      </c>
      <c r="AS276" s="5">
        <f t="shared" si="199"/>
        <v>0</v>
      </c>
      <c r="AT276" s="5">
        <f t="shared" si="200"/>
        <v>2.0307927563009594E-3</v>
      </c>
      <c r="AU276" s="5">
        <f t="shared" si="201"/>
        <v>0</v>
      </c>
      <c r="AV276" s="1">
        <f t="shared" si="203"/>
        <v>0.99999999999999989</v>
      </c>
    </row>
    <row r="277" spans="1:48">
      <c r="A277" s="1">
        <v>50.3</v>
      </c>
      <c r="B277" s="1">
        <v>3.47</v>
      </c>
      <c r="C277" s="1">
        <v>12.2</v>
      </c>
      <c r="D277" s="1">
        <v>10.9</v>
      </c>
      <c r="E277" s="1">
        <v>8.52</v>
      </c>
      <c r="F277" s="1">
        <v>12.4</v>
      </c>
      <c r="G277" s="1">
        <v>0.35</v>
      </c>
      <c r="H277" s="1">
        <v>0</v>
      </c>
      <c r="I277" s="1">
        <v>0</v>
      </c>
      <c r="J277" s="1">
        <v>0</v>
      </c>
      <c r="K277" s="1">
        <v>0</v>
      </c>
      <c r="L277" s="1">
        <v>0.28999999999999998</v>
      </c>
      <c r="M277" s="1"/>
      <c r="N277" s="3">
        <f t="shared" si="218"/>
        <v>98.43</v>
      </c>
      <c r="O277" s="2">
        <v>1186</v>
      </c>
      <c r="P277" s="2">
        <v>1E-4</v>
      </c>
      <c r="Q277" s="2" t="s">
        <v>45</v>
      </c>
      <c r="S277" s="2" t="s">
        <v>137</v>
      </c>
      <c r="T277" s="5">
        <f t="shared" si="219"/>
        <v>0.83721704394141139</v>
      </c>
      <c r="U277" s="5">
        <f t="shared" si="220"/>
        <v>4.3429286608260322E-2</v>
      </c>
      <c r="V277" s="5">
        <f t="shared" si="221"/>
        <v>0.23930953315025499</v>
      </c>
      <c r="W277" s="5">
        <f t="shared" si="222"/>
        <v>0.15170494084899097</v>
      </c>
      <c r="X277" s="5">
        <f t="shared" si="223"/>
        <v>0.21141439205955334</v>
      </c>
      <c r="Y277" s="5">
        <f t="shared" si="224"/>
        <v>0.22111269614835949</v>
      </c>
      <c r="Z277" s="5">
        <f t="shared" si="225"/>
        <v>1.1293965795417877E-2</v>
      </c>
      <c r="AA277" s="5">
        <f t="shared" si="226"/>
        <v>0</v>
      </c>
      <c r="AB277" s="5">
        <f t="shared" si="227"/>
        <v>0</v>
      </c>
      <c r="AC277" s="5">
        <f t="shared" si="228"/>
        <v>0</v>
      </c>
      <c r="AD277" s="5">
        <f t="shared" si="229"/>
        <v>0</v>
      </c>
      <c r="AE277" s="5">
        <f t="shared" si="230"/>
        <v>3.8160405289821694E-3</v>
      </c>
      <c r="AF277" s="5">
        <f t="shared" si="231"/>
        <v>0</v>
      </c>
      <c r="AG277" s="1">
        <f t="shared" si="202"/>
        <v>1.7192978990812304</v>
      </c>
      <c r="AH277" s="1"/>
      <c r="AI277" s="5">
        <f t="shared" si="189"/>
        <v>0.48695286860340425</v>
      </c>
      <c r="AJ277" s="5">
        <f t="shared" si="190"/>
        <v>2.5259896281771964E-2</v>
      </c>
      <c r="AK277" s="5">
        <f t="shared" si="191"/>
        <v>0.13919026672349147</v>
      </c>
      <c r="AL277" s="5">
        <f t="shared" si="192"/>
        <v>8.8236565012997481E-2</v>
      </c>
      <c r="AM277" s="5">
        <f t="shared" si="193"/>
        <v>0.12296553853321773</v>
      </c>
      <c r="AN277" s="5">
        <f t="shared" si="194"/>
        <v>0.12860639000752525</v>
      </c>
      <c r="AO277" s="5">
        <f t="shared" si="195"/>
        <v>6.5689406131730979E-3</v>
      </c>
      <c r="AP277" s="5">
        <f t="shared" si="196"/>
        <v>0</v>
      </c>
      <c r="AQ277" s="5">
        <f t="shared" si="197"/>
        <v>0</v>
      </c>
      <c r="AR277" s="5">
        <f t="shared" si="198"/>
        <v>0</v>
      </c>
      <c r="AS277" s="5">
        <f t="shared" si="199"/>
        <v>0</v>
      </c>
      <c r="AT277" s="5">
        <f t="shared" si="200"/>
        <v>2.2195342244188225E-3</v>
      </c>
      <c r="AU277" s="5">
        <f t="shared" si="201"/>
        <v>0</v>
      </c>
      <c r="AV277" s="1">
        <f t="shared" si="203"/>
        <v>1.0000000000000002</v>
      </c>
    </row>
    <row r="278" spans="1:48">
      <c r="A278" s="1">
        <v>49.4</v>
      </c>
      <c r="B278" s="1">
        <v>3.76</v>
      </c>
      <c r="C278" s="1">
        <v>13.2</v>
      </c>
      <c r="D278" s="1">
        <v>11</v>
      </c>
      <c r="E278" s="1">
        <v>8.8800000000000008</v>
      </c>
      <c r="F278" s="1">
        <v>11.3</v>
      </c>
      <c r="G278" s="1">
        <v>0.4</v>
      </c>
      <c r="H278" s="1">
        <v>0</v>
      </c>
      <c r="I278" s="1">
        <v>0</v>
      </c>
      <c r="J278" s="1">
        <v>0</v>
      </c>
      <c r="K278" s="1">
        <v>0</v>
      </c>
      <c r="L278" s="1">
        <v>0.25</v>
      </c>
      <c r="M278" s="1"/>
      <c r="N278" s="3">
        <f t="shared" si="218"/>
        <v>98.19</v>
      </c>
      <c r="O278" s="2">
        <v>1186</v>
      </c>
      <c r="P278" s="2">
        <v>1E-4</v>
      </c>
      <c r="Q278" s="2" t="s">
        <v>47</v>
      </c>
      <c r="S278" s="2" t="s">
        <v>137</v>
      </c>
      <c r="T278" s="5">
        <f t="shared" si="219"/>
        <v>0.822237017310253</v>
      </c>
      <c r="U278" s="5">
        <f t="shared" si="220"/>
        <v>4.7058823529411757E-2</v>
      </c>
      <c r="V278" s="5">
        <f t="shared" si="221"/>
        <v>0.25892506865437426</v>
      </c>
      <c r="W278" s="5">
        <f t="shared" si="222"/>
        <v>0.15309672929714685</v>
      </c>
      <c r="X278" s="5">
        <f t="shared" si="223"/>
        <v>0.22034739454094296</v>
      </c>
      <c r="Y278" s="5">
        <f t="shared" si="224"/>
        <v>0.20149786019971472</v>
      </c>
      <c r="Z278" s="5">
        <f t="shared" si="225"/>
        <v>1.2907389480477574E-2</v>
      </c>
      <c r="AA278" s="5">
        <f t="shared" si="226"/>
        <v>0</v>
      </c>
      <c r="AB278" s="5">
        <f t="shared" si="227"/>
        <v>0</v>
      </c>
      <c r="AC278" s="5">
        <f t="shared" si="228"/>
        <v>0</v>
      </c>
      <c r="AD278" s="5">
        <f t="shared" si="229"/>
        <v>0</v>
      </c>
      <c r="AE278" s="5">
        <f t="shared" si="230"/>
        <v>3.2896901111915257E-3</v>
      </c>
      <c r="AF278" s="5">
        <f t="shared" si="231"/>
        <v>0</v>
      </c>
      <c r="AG278" s="1">
        <f t="shared" si="202"/>
        <v>1.7193599731235127</v>
      </c>
      <c r="AH278" s="1"/>
      <c r="AI278" s="5">
        <f t="shared" si="189"/>
        <v>0.47822272831937468</v>
      </c>
      <c r="AJ278" s="5">
        <f t="shared" si="190"/>
        <v>2.7369965722722579E-2</v>
      </c>
      <c r="AK278" s="5">
        <f t="shared" si="191"/>
        <v>0.15059386789375606</v>
      </c>
      <c r="AL278" s="5">
        <f t="shared" si="192"/>
        <v>8.9042859953881753E-2</v>
      </c>
      <c r="AM278" s="5">
        <f t="shared" si="193"/>
        <v>0.1281566385081328</v>
      </c>
      <c r="AN278" s="5">
        <f t="shared" si="194"/>
        <v>0.11719352744594795</v>
      </c>
      <c r="AO278" s="5">
        <f t="shared" si="195"/>
        <v>7.5070896625731515E-3</v>
      </c>
      <c r="AP278" s="5">
        <f t="shared" si="196"/>
        <v>0</v>
      </c>
      <c r="AQ278" s="5">
        <f t="shared" si="197"/>
        <v>0</v>
      </c>
      <c r="AR278" s="5">
        <f t="shared" si="198"/>
        <v>0</v>
      </c>
      <c r="AS278" s="5">
        <f t="shared" si="199"/>
        <v>0</v>
      </c>
      <c r="AT278" s="5">
        <f t="shared" si="200"/>
        <v>1.9133224936109443E-3</v>
      </c>
      <c r="AU278" s="5">
        <f t="shared" si="201"/>
        <v>0</v>
      </c>
      <c r="AV278" s="1">
        <f t="shared" si="203"/>
        <v>0.99999999999999989</v>
      </c>
    </row>
    <row r="279" spans="1:48">
      <c r="A279" s="1">
        <v>50</v>
      </c>
      <c r="B279" s="1">
        <v>4.1399999999999997</v>
      </c>
      <c r="C279" s="1">
        <v>12.6</v>
      </c>
      <c r="D279" s="1">
        <v>10.7</v>
      </c>
      <c r="E279" s="1">
        <v>8.84</v>
      </c>
      <c r="F279" s="1">
        <v>12.8</v>
      </c>
      <c r="G279" s="1">
        <v>0.39</v>
      </c>
      <c r="H279" s="1">
        <v>0</v>
      </c>
      <c r="I279" s="1">
        <v>0</v>
      </c>
      <c r="J279" s="1">
        <v>0</v>
      </c>
      <c r="K279" s="1">
        <v>0</v>
      </c>
      <c r="L279" s="1">
        <v>0.21</v>
      </c>
      <c r="M279" s="1"/>
      <c r="N279" s="3">
        <f t="shared" si="218"/>
        <v>99.679999999999993</v>
      </c>
      <c r="O279" s="2">
        <v>1176</v>
      </c>
      <c r="P279" s="2">
        <v>1E-4</v>
      </c>
      <c r="Q279" s="2" t="s">
        <v>47</v>
      </c>
      <c r="S279" s="2" t="s">
        <v>137</v>
      </c>
      <c r="T279" s="5">
        <f t="shared" si="219"/>
        <v>0.83222370173102533</v>
      </c>
      <c r="U279" s="5">
        <f t="shared" si="220"/>
        <v>5.1814768460575714E-2</v>
      </c>
      <c r="V279" s="5">
        <f t="shared" si="221"/>
        <v>0.24715574735190271</v>
      </c>
      <c r="W279" s="5">
        <f t="shared" si="222"/>
        <v>0.14892136395267919</v>
      </c>
      <c r="X279" s="5">
        <f t="shared" si="223"/>
        <v>0.21935483870967742</v>
      </c>
      <c r="Y279" s="5">
        <f t="shared" si="224"/>
        <v>0.22824536376604851</v>
      </c>
      <c r="Z279" s="5">
        <f t="shared" si="225"/>
        <v>1.2584704743465635E-2</v>
      </c>
      <c r="AA279" s="5">
        <f t="shared" si="226"/>
        <v>0</v>
      </c>
      <c r="AB279" s="5">
        <f t="shared" si="227"/>
        <v>0</v>
      </c>
      <c r="AC279" s="5">
        <f t="shared" si="228"/>
        <v>0</v>
      </c>
      <c r="AD279" s="5">
        <f t="shared" si="229"/>
        <v>0</v>
      </c>
      <c r="AE279" s="5">
        <f t="shared" si="230"/>
        <v>2.7633396934008815E-3</v>
      </c>
      <c r="AF279" s="5">
        <f t="shared" si="231"/>
        <v>0</v>
      </c>
      <c r="AG279" s="1">
        <f t="shared" si="202"/>
        <v>1.7430638284087754</v>
      </c>
      <c r="AH279" s="1"/>
      <c r="AI279" s="5">
        <f t="shared" si="189"/>
        <v>0.47744878194779222</v>
      </c>
      <c r="AJ279" s="5">
        <f t="shared" si="190"/>
        <v>2.9726259943031959E-2</v>
      </c>
      <c r="AK279" s="5">
        <f t="shared" si="191"/>
        <v>0.14179385936631397</v>
      </c>
      <c r="AL279" s="5">
        <f t="shared" si="192"/>
        <v>8.5436552308372965E-2</v>
      </c>
      <c r="AM279" s="5">
        <f t="shared" si="193"/>
        <v>0.12584440978843794</v>
      </c>
      <c r="AN279" s="5">
        <f t="shared" si="194"/>
        <v>0.13094492585186127</v>
      </c>
      <c r="AO279" s="5">
        <f t="shared" si="195"/>
        <v>7.2198760242498288E-3</v>
      </c>
      <c r="AP279" s="5">
        <f t="shared" si="196"/>
        <v>0</v>
      </c>
      <c r="AQ279" s="5">
        <f t="shared" si="197"/>
        <v>0</v>
      </c>
      <c r="AR279" s="5">
        <f t="shared" si="198"/>
        <v>0</v>
      </c>
      <c r="AS279" s="5">
        <f t="shared" si="199"/>
        <v>0</v>
      </c>
      <c r="AT279" s="5">
        <f t="shared" si="200"/>
        <v>1.5853347699398394E-3</v>
      </c>
      <c r="AU279" s="5">
        <f t="shared" si="201"/>
        <v>0</v>
      </c>
      <c r="AV279" s="1">
        <f t="shared" si="203"/>
        <v>0.99999999999999989</v>
      </c>
    </row>
    <row r="280" spans="1:48">
      <c r="A280" s="1">
        <v>49.4</v>
      </c>
      <c r="B280" s="1">
        <v>4.32</v>
      </c>
      <c r="C280" s="1">
        <v>12.7</v>
      </c>
      <c r="D280" s="1">
        <v>9.68</v>
      </c>
      <c r="E280" s="1">
        <v>8.7799999999999994</v>
      </c>
      <c r="F280" s="1">
        <v>13.1</v>
      </c>
      <c r="G280" s="1">
        <v>0.41</v>
      </c>
      <c r="H280" s="1">
        <v>0</v>
      </c>
      <c r="I280" s="1">
        <v>0</v>
      </c>
      <c r="J280" s="1">
        <v>0</v>
      </c>
      <c r="K280" s="1">
        <v>0</v>
      </c>
      <c r="L280" s="1">
        <v>0.2</v>
      </c>
      <c r="M280" s="1"/>
      <c r="N280" s="3">
        <f t="shared" si="218"/>
        <v>98.589999999999989</v>
      </c>
      <c r="O280" s="2">
        <v>1176</v>
      </c>
      <c r="P280" s="2">
        <v>1E-4</v>
      </c>
      <c r="Q280" s="2" t="s">
        <v>49</v>
      </c>
      <c r="S280" s="2" t="s">
        <v>137</v>
      </c>
      <c r="T280" s="5">
        <f t="shared" si="219"/>
        <v>0.822237017310253</v>
      </c>
      <c r="U280" s="5">
        <f t="shared" si="220"/>
        <v>5.4067584480600749E-2</v>
      </c>
      <c r="V280" s="5">
        <f t="shared" si="221"/>
        <v>0.24911730090231463</v>
      </c>
      <c r="W280" s="5">
        <f t="shared" si="222"/>
        <v>0.13472512178148921</v>
      </c>
      <c r="X280" s="5">
        <f t="shared" si="223"/>
        <v>0.21786600496277916</v>
      </c>
      <c r="Y280" s="5">
        <f t="shared" si="224"/>
        <v>0.23359486447931527</v>
      </c>
      <c r="Z280" s="5">
        <f t="shared" si="225"/>
        <v>1.3230074217489512E-2</v>
      </c>
      <c r="AA280" s="5">
        <f t="shared" si="226"/>
        <v>0</v>
      </c>
      <c r="AB280" s="5">
        <f t="shared" si="227"/>
        <v>0</v>
      </c>
      <c r="AC280" s="5">
        <f t="shared" si="228"/>
        <v>0</v>
      </c>
      <c r="AD280" s="5">
        <f t="shared" si="229"/>
        <v>0</v>
      </c>
      <c r="AE280" s="5">
        <f t="shared" si="230"/>
        <v>2.6317520889532204E-3</v>
      </c>
      <c r="AF280" s="5">
        <f t="shared" si="231"/>
        <v>0</v>
      </c>
      <c r="AG280" s="1">
        <f t="shared" si="202"/>
        <v>1.727469720223195</v>
      </c>
      <c r="AH280" s="1"/>
      <c r="AI280" s="5">
        <f t="shared" si="189"/>
        <v>0.47597767282659936</v>
      </c>
      <c r="AJ280" s="5">
        <f t="shared" si="190"/>
        <v>3.129871617872123E-2</v>
      </c>
      <c r="AK280" s="5">
        <f t="shared" si="191"/>
        <v>0.14420935891723058</v>
      </c>
      <c r="AL280" s="5">
        <f t="shared" si="192"/>
        <v>7.7989860085120488E-2</v>
      </c>
      <c r="AM280" s="5">
        <f t="shared" si="193"/>
        <v>0.1261185666019258</v>
      </c>
      <c r="AN280" s="5">
        <f t="shared" si="194"/>
        <v>0.13522370999888439</v>
      </c>
      <c r="AO280" s="5">
        <f t="shared" si="195"/>
        <v>7.6586431950773307E-3</v>
      </c>
      <c r="AP280" s="5">
        <f t="shared" si="196"/>
        <v>0</v>
      </c>
      <c r="AQ280" s="5">
        <f t="shared" si="197"/>
        <v>0</v>
      </c>
      <c r="AR280" s="5">
        <f t="shared" si="198"/>
        <v>0</v>
      </c>
      <c r="AS280" s="5">
        <f t="shared" si="199"/>
        <v>0</v>
      </c>
      <c r="AT280" s="5">
        <f t="shared" si="200"/>
        <v>1.523472196440693E-3</v>
      </c>
      <c r="AU280" s="5">
        <f t="shared" si="201"/>
        <v>0</v>
      </c>
      <c r="AV280" s="1">
        <f t="shared" si="203"/>
        <v>0.99999999999999989</v>
      </c>
    </row>
    <row r="281" spans="1:48">
      <c r="A281" s="1">
        <v>50.1</v>
      </c>
      <c r="B281" s="1">
        <v>3.64</v>
      </c>
      <c r="C281" s="1">
        <v>12.7</v>
      </c>
      <c r="D281" s="1">
        <v>9.85</v>
      </c>
      <c r="E281" s="1">
        <v>9.33</v>
      </c>
      <c r="F281" s="1">
        <v>13.7</v>
      </c>
      <c r="G281" s="1">
        <v>0.36</v>
      </c>
      <c r="H281" s="1">
        <v>0</v>
      </c>
      <c r="I281" s="1">
        <v>0</v>
      </c>
      <c r="J281" s="1">
        <v>0</v>
      </c>
      <c r="K281" s="1">
        <v>0</v>
      </c>
      <c r="L281" s="1">
        <v>0.25</v>
      </c>
      <c r="M281" s="1"/>
      <c r="N281" s="3">
        <f t="shared" si="218"/>
        <v>99.929999999999993</v>
      </c>
      <c r="O281" s="2">
        <v>1186</v>
      </c>
      <c r="P281" s="2">
        <v>1E-4</v>
      </c>
      <c r="Q281" s="2" t="s">
        <v>50</v>
      </c>
      <c r="S281" s="2" t="s">
        <v>137</v>
      </c>
      <c r="T281" s="5">
        <f t="shared" si="219"/>
        <v>0.83388814913448739</v>
      </c>
      <c r="U281" s="5">
        <f t="shared" si="220"/>
        <v>4.555694618272841E-2</v>
      </c>
      <c r="V281" s="5">
        <f t="shared" si="221"/>
        <v>0.24911730090231463</v>
      </c>
      <c r="W281" s="5">
        <f t="shared" si="222"/>
        <v>0.13709116214335421</v>
      </c>
      <c r="X281" s="5">
        <f t="shared" si="223"/>
        <v>0.23151364764267993</v>
      </c>
      <c r="Y281" s="5">
        <f t="shared" si="224"/>
        <v>0.24429386590584878</v>
      </c>
      <c r="Z281" s="5">
        <f t="shared" si="225"/>
        <v>1.1616650532429816E-2</v>
      </c>
      <c r="AA281" s="5">
        <f t="shared" si="226"/>
        <v>0</v>
      </c>
      <c r="AB281" s="5">
        <f t="shared" si="227"/>
        <v>0</v>
      </c>
      <c r="AC281" s="5">
        <f t="shared" si="228"/>
        <v>0</v>
      </c>
      <c r="AD281" s="5">
        <f t="shared" si="229"/>
        <v>0</v>
      </c>
      <c r="AE281" s="5">
        <f t="shared" si="230"/>
        <v>3.2896901111915257E-3</v>
      </c>
      <c r="AF281" s="5">
        <f t="shared" si="231"/>
        <v>0</v>
      </c>
      <c r="AG281" s="1">
        <f t="shared" si="202"/>
        <v>1.7563674125550348</v>
      </c>
      <c r="AH281" s="1"/>
      <c r="AI281" s="5">
        <f t="shared" si="189"/>
        <v>0.47478001651226714</v>
      </c>
      <c r="AJ281" s="5">
        <f t="shared" si="190"/>
        <v>2.5938164109100326E-2</v>
      </c>
      <c r="AK281" s="5">
        <f t="shared" si="191"/>
        <v>0.14183666761382063</v>
      </c>
      <c r="AL281" s="5">
        <f t="shared" si="192"/>
        <v>7.805380648911267E-2</v>
      </c>
      <c r="AM281" s="5">
        <f t="shared" si="193"/>
        <v>0.13181390521581746</v>
      </c>
      <c r="AN281" s="5">
        <f t="shared" si="194"/>
        <v>0.13909041135673766</v>
      </c>
      <c r="AO281" s="5">
        <f t="shared" si="195"/>
        <v>6.6140207620515815E-3</v>
      </c>
      <c r="AP281" s="5">
        <f t="shared" si="196"/>
        <v>0</v>
      </c>
      <c r="AQ281" s="5">
        <f t="shared" si="197"/>
        <v>0</v>
      </c>
      <c r="AR281" s="5">
        <f t="shared" si="198"/>
        <v>0</v>
      </c>
      <c r="AS281" s="5">
        <f t="shared" si="199"/>
        <v>0</v>
      </c>
      <c r="AT281" s="5">
        <f t="shared" si="200"/>
        <v>1.8730079410924194E-3</v>
      </c>
      <c r="AU281" s="5">
        <f t="shared" si="201"/>
        <v>0</v>
      </c>
      <c r="AV281" s="1">
        <f t="shared" si="203"/>
        <v>0.99999999999999978</v>
      </c>
    </row>
    <row r="282" spans="1:48">
      <c r="A282" s="1">
        <v>46.7</v>
      </c>
      <c r="B282" s="1">
        <v>3.55</v>
      </c>
      <c r="C282" s="1">
        <v>13.3</v>
      </c>
      <c r="D282" s="1">
        <v>18.399999999999999</v>
      </c>
      <c r="E282" s="1">
        <v>6.07</v>
      </c>
      <c r="F282" s="1">
        <v>8.7899999999999991</v>
      </c>
      <c r="G282" s="1">
        <v>0.44</v>
      </c>
      <c r="H282" s="1">
        <v>0</v>
      </c>
      <c r="I282" s="1">
        <v>0</v>
      </c>
      <c r="J282" s="1">
        <v>0</v>
      </c>
      <c r="K282" s="1">
        <v>0</v>
      </c>
      <c r="L282" s="1">
        <v>0.36</v>
      </c>
      <c r="M282" s="1"/>
      <c r="N282" s="3">
        <f t="shared" si="218"/>
        <v>97.609999999999971</v>
      </c>
      <c r="O282" s="2">
        <v>1141</v>
      </c>
      <c r="P282" s="2">
        <v>1E-4</v>
      </c>
      <c r="Q282" s="2" t="s">
        <v>51</v>
      </c>
      <c r="S282" s="2" t="s">
        <v>137</v>
      </c>
      <c r="T282" s="5">
        <f t="shared" si="219"/>
        <v>0.77729693741677774</v>
      </c>
      <c r="U282" s="5">
        <f t="shared" si="220"/>
        <v>4.4430538172715889E-2</v>
      </c>
      <c r="V282" s="5">
        <f t="shared" si="221"/>
        <v>0.2608866222047862</v>
      </c>
      <c r="W282" s="5">
        <f t="shared" si="222"/>
        <v>0.25608907446068196</v>
      </c>
      <c r="X282" s="5">
        <f t="shared" si="223"/>
        <v>0.15062034739454097</v>
      </c>
      <c r="Y282" s="5">
        <f t="shared" si="224"/>
        <v>0.15674037089871612</v>
      </c>
      <c r="Z282" s="5">
        <f t="shared" si="225"/>
        <v>1.4198128428525332E-2</v>
      </c>
      <c r="AA282" s="5">
        <f t="shared" si="226"/>
        <v>0</v>
      </c>
      <c r="AB282" s="5">
        <f t="shared" si="227"/>
        <v>0</v>
      </c>
      <c r="AC282" s="5">
        <f t="shared" si="228"/>
        <v>0</v>
      </c>
      <c r="AD282" s="5">
        <f t="shared" si="229"/>
        <v>0</v>
      </c>
      <c r="AE282" s="5">
        <f t="shared" si="230"/>
        <v>4.7371537601157967E-3</v>
      </c>
      <c r="AF282" s="5">
        <f t="shared" si="231"/>
        <v>0</v>
      </c>
      <c r="AG282" s="1">
        <f t="shared" si="202"/>
        <v>1.6649991727368596</v>
      </c>
      <c r="AH282" s="1"/>
      <c r="AI282" s="5">
        <f t="shared" si="189"/>
        <v>0.46684523941179373</v>
      </c>
      <c r="AJ282" s="5">
        <f t="shared" si="190"/>
        <v>2.6685021170120303E-2</v>
      </c>
      <c r="AK282" s="5">
        <f t="shared" si="191"/>
        <v>0.1566887398363995</v>
      </c>
      <c r="AL282" s="5">
        <f t="shared" si="192"/>
        <v>0.15380732834823749</v>
      </c>
      <c r="AM282" s="5">
        <f t="shared" si="193"/>
        <v>9.0462716054661593E-2</v>
      </c>
      <c r="AN282" s="5">
        <f t="shared" si="194"/>
        <v>9.4138407673243774E-2</v>
      </c>
      <c r="AO282" s="5">
        <f t="shared" si="195"/>
        <v>8.5274086984601996E-3</v>
      </c>
      <c r="AP282" s="5">
        <f t="shared" si="196"/>
        <v>0</v>
      </c>
      <c r="AQ282" s="5">
        <f t="shared" si="197"/>
        <v>0</v>
      </c>
      <c r="AR282" s="5">
        <f t="shared" si="198"/>
        <v>0</v>
      </c>
      <c r="AS282" s="5">
        <f t="shared" si="199"/>
        <v>0</v>
      </c>
      <c r="AT282" s="5">
        <f t="shared" si="200"/>
        <v>2.8451388070836405E-3</v>
      </c>
      <c r="AU282" s="5">
        <f t="shared" si="201"/>
        <v>0</v>
      </c>
      <c r="AV282" s="1">
        <f t="shared" si="203"/>
        <v>1.0000000000000002</v>
      </c>
    </row>
    <row r="283" spans="1:48">
      <c r="A283" s="1">
        <v>45.7</v>
      </c>
      <c r="B283" s="1">
        <v>3.86</v>
      </c>
      <c r="C283" s="1">
        <v>12.7</v>
      </c>
      <c r="D283" s="1">
        <v>19.600000000000001</v>
      </c>
      <c r="E283" s="1">
        <v>6.19</v>
      </c>
      <c r="F283" s="1">
        <v>8.66</v>
      </c>
      <c r="G283" s="1">
        <v>0.41</v>
      </c>
      <c r="H283" s="1">
        <v>0</v>
      </c>
      <c r="I283" s="1">
        <v>0</v>
      </c>
      <c r="J283" s="1">
        <v>0</v>
      </c>
      <c r="K283" s="1">
        <v>0</v>
      </c>
      <c r="L283" s="1">
        <v>0.32</v>
      </c>
      <c r="M283" s="1"/>
      <c r="N283" s="3">
        <f t="shared" si="218"/>
        <v>97.44</v>
      </c>
      <c r="O283" s="2">
        <v>1141</v>
      </c>
      <c r="P283" s="2">
        <v>1E-4</v>
      </c>
      <c r="Q283" s="2" t="s">
        <v>52</v>
      </c>
      <c r="S283" s="2" t="s">
        <v>137</v>
      </c>
      <c r="T283" s="5">
        <f t="shared" si="219"/>
        <v>0.7606524633821572</v>
      </c>
      <c r="U283" s="5">
        <f t="shared" si="220"/>
        <v>4.8310387984981225E-2</v>
      </c>
      <c r="V283" s="5">
        <f t="shared" si="221"/>
        <v>0.24911730090231463</v>
      </c>
      <c r="W283" s="5">
        <f t="shared" si="222"/>
        <v>0.27279053583855256</v>
      </c>
      <c r="X283" s="5">
        <f t="shared" si="223"/>
        <v>0.15359801488833749</v>
      </c>
      <c r="Y283" s="5">
        <f t="shared" si="224"/>
        <v>0.15442225392296718</v>
      </c>
      <c r="Z283" s="5">
        <f t="shared" si="225"/>
        <v>1.3230074217489512E-2</v>
      </c>
      <c r="AA283" s="5">
        <f t="shared" si="226"/>
        <v>0</v>
      </c>
      <c r="AB283" s="5">
        <f t="shared" si="227"/>
        <v>0</v>
      </c>
      <c r="AC283" s="5">
        <f t="shared" si="228"/>
        <v>0</v>
      </c>
      <c r="AD283" s="5">
        <f t="shared" si="229"/>
        <v>0</v>
      </c>
      <c r="AE283" s="5">
        <f t="shared" si="230"/>
        <v>4.2108033423251525E-3</v>
      </c>
      <c r="AF283" s="5">
        <f t="shared" si="231"/>
        <v>0</v>
      </c>
      <c r="AG283" s="1">
        <f t="shared" si="202"/>
        <v>1.6563318344791249</v>
      </c>
      <c r="AH283" s="1"/>
      <c r="AI283" s="5">
        <f t="shared" si="189"/>
        <v>0.45923917390705915</v>
      </c>
      <c r="AJ283" s="5">
        <f t="shared" si="190"/>
        <v>2.9167095010386997E-2</v>
      </c>
      <c r="AK283" s="5">
        <f t="shared" si="191"/>
        <v>0.15040301449054488</v>
      </c>
      <c r="AL283" s="5">
        <f t="shared" si="192"/>
        <v>0.164695582225731</v>
      </c>
      <c r="AM283" s="5">
        <f t="shared" si="193"/>
        <v>9.2733842151044715E-2</v>
      </c>
      <c r="AN283" s="5">
        <f t="shared" si="194"/>
        <v>9.3231471320195408E-2</v>
      </c>
      <c r="AO283" s="5">
        <f t="shared" si="195"/>
        <v>7.9875746768159183E-3</v>
      </c>
      <c r="AP283" s="5">
        <f t="shared" si="196"/>
        <v>0</v>
      </c>
      <c r="AQ283" s="5">
        <f t="shared" si="197"/>
        <v>0</v>
      </c>
      <c r="AR283" s="5">
        <f t="shared" si="198"/>
        <v>0</v>
      </c>
      <c r="AS283" s="5">
        <f t="shared" si="199"/>
        <v>0</v>
      </c>
      <c r="AT283" s="5">
        <f t="shared" si="200"/>
        <v>2.5422462182219333E-3</v>
      </c>
      <c r="AU283" s="5">
        <f t="shared" si="201"/>
        <v>0</v>
      </c>
      <c r="AV283" s="1">
        <f t="shared" si="203"/>
        <v>1</v>
      </c>
    </row>
    <row r="284" spans="1:48">
      <c r="A284" s="1">
        <v>46.6</v>
      </c>
      <c r="B284" s="1">
        <v>3.68</v>
      </c>
      <c r="C284" s="1">
        <v>12.3</v>
      </c>
      <c r="D284" s="1">
        <v>19.5</v>
      </c>
      <c r="E284" s="1">
        <v>6.03</v>
      </c>
      <c r="F284" s="1">
        <v>9.89</v>
      </c>
      <c r="G284" s="1">
        <v>0.38</v>
      </c>
      <c r="H284" s="1">
        <v>0</v>
      </c>
      <c r="I284" s="1">
        <v>0</v>
      </c>
      <c r="J284" s="1">
        <v>0</v>
      </c>
      <c r="K284" s="1">
        <v>0</v>
      </c>
      <c r="L284" s="1">
        <v>0.34</v>
      </c>
      <c r="M284" s="1"/>
      <c r="N284" s="3">
        <f t="shared" si="218"/>
        <v>98.72</v>
      </c>
      <c r="O284" s="2">
        <v>1141</v>
      </c>
      <c r="P284" s="2">
        <v>1E-4</v>
      </c>
      <c r="Q284" s="2" t="s">
        <v>52</v>
      </c>
      <c r="S284" s="2" t="s">
        <v>137</v>
      </c>
      <c r="T284" s="5">
        <f t="shared" si="219"/>
        <v>0.77563249001331558</v>
      </c>
      <c r="U284" s="5">
        <f t="shared" si="220"/>
        <v>4.6057571964956197E-2</v>
      </c>
      <c r="V284" s="5">
        <f t="shared" si="221"/>
        <v>0.24127108670066696</v>
      </c>
      <c r="W284" s="5">
        <f t="shared" si="222"/>
        <v>0.27139874739039666</v>
      </c>
      <c r="X284" s="5">
        <f t="shared" si="223"/>
        <v>0.14962779156327546</v>
      </c>
      <c r="Y284" s="5">
        <f t="shared" si="224"/>
        <v>0.17635520684736092</v>
      </c>
      <c r="Z284" s="5">
        <f t="shared" si="225"/>
        <v>1.2262020006453695E-2</v>
      </c>
      <c r="AA284" s="5">
        <f t="shared" si="226"/>
        <v>0</v>
      </c>
      <c r="AB284" s="5">
        <f t="shared" si="227"/>
        <v>0</v>
      </c>
      <c r="AC284" s="5">
        <f t="shared" si="228"/>
        <v>0</v>
      </c>
      <c r="AD284" s="5">
        <f t="shared" si="229"/>
        <v>0</v>
      </c>
      <c r="AE284" s="5">
        <f t="shared" si="230"/>
        <v>4.4739785512204755E-3</v>
      </c>
      <c r="AF284" s="5">
        <f t="shared" si="231"/>
        <v>0</v>
      </c>
      <c r="AG284" s="1">
        <f t="shared" si="202"/>
        <v>1.6770788930376459</v>
      </c>
      <c r="AH284" s="1"/>
      <c r="AI284" s="5">
        <f t="shared" si="189"/>
        <v>0.46249016264728859</v>
      </c>
      <c r="AJ284" s="5">
        <f t="shared" si="190"/>
        <v>2.7462972765421555E-2</v>
      </c>
      <c r="AK284" s="5">
        <f t="shared" si="191"/>
        <v>0.14386388601174238</v>
      </c>
      <c r="AL284" s="5">
        <f t="shared" si="192"/>
        <v>0.16182825299221298</v>
      </c>
      <c r="AM284" s="5">
        <f t="shared" si="193"/>
        <v>8.9219292058621558E-2</v>
      </c>
      <c r="AN284" s="5">
        <f t="shared" si="194"/>
        <v>0.10515617814969556</v>
      </c>
      <c r="AO284" s="5">
        <f t="shared" si="195"/>
        <v>7.3115343931398737E-3</v>
      </c>
      <c r="AP284" s="5">
        <f t="shared" si="196"/>
        <v>0</v>
      </c>
      <c r="AQ284" s="5">
        <f t="shared" si="197"/>
        <v>0</v>
      </c>
      <c r="AR284" s="5">
        <f t="shared" si="198"/>
        <v>0</v>
      </c>
      <c r="AS284" s="5">
        <f t="shared" si="199"/>
        <v>0</v>
      </c>
      <c r="AT284" s="5">
        <f t="shared" si="200"/>
        <v>2.6677209818775334E-3</v>
      </c>
      <c r="AU284" s="5">
        <f t="shared" si="201"/>
        <v>0</v>
      </c>
      <c r="AV284" s="1">
        <f t="shared" si="203"/>
        <v>1.0000000000000002</v>
      </c>
    </row>
    <row r="285" spans="1:48">
      <c r="A285" s="1">
        <v>46.8</v>
      </c>
      <c r="B285" s="1">
        <v>3.44</v>
      </c>
      <c r="C285" s="1">
        <v>12.8</v>
      </c>
      <c r="D285" s="1">
        <v>17.7</v>
      </c>
      <c r="E285" s="1">
        <v>6.45</v>
      </c>
      <c r="F285" s="1">
        <v>10.1</v>
      </c>
      <c r="G285" s="1">
        <v>0.37</v>
      </c>
      <c r="H285" s="1">
        <v>0</v>
      </c>
      <c r="I285" s="1">
        <v>0</v>
      </c>
      <c r="J285" s="1">
        <v>0</v>
      </c>
      <c r="K285" s="1">
        <v>0</v>
      </c>
      <c r="L285" s="1">
        <v>0.36</v>
      </c>
      <c r="M285" s="1"/>
      <c r="N285" s="3">
        <f t="shared" si="218"/>
        <v>98.02</v>
      </c>
      <c r="O285" s="2">
        <v>1141</v>
      </c>
      <c r="P285" s="2">
        <v>1E-4</v>
      </c>
      <c r="Q285" s="2" t="s">
        <v>51</v>
      </c>
      <c r="S285" s="2" t="s">
        <v>137</v>
      </c>
      <c r="T285" s="5">
        <f t="shared" si="219"/>
        <v>0.77896138482023969</v>
      </c>
      <c r="U285" s="5">
        <f t="shared" si="220"/>
        <v>4.3053817271589481E-2</v>
      </c>
      <c r="V285" s="5">
        <f t="shared" si="221"/>
        <v>0.2510788544527266</v>
      </c>
      <c r="W285" s="5">
        <f t="shared" si="222"/>
        <v>0.24634655532359082</v>
      </c>
      <c r="X285" s="5">
        <f t="shared" si="223"/>
        <v>0.16004962779156329</v>
      </c>
      <c r="Y285" s="5">
        <f t="shared" si="224"/>
        <v>0.18009985734664766</v>
      </c>
      <c r="Z285" s="5">
        <f t="shared" si="225"/>
        <v>1.1939335269441756E-2</v>
      </c>
      <c r="AA285" s="5">
        <f t="shared" si="226"/>
        <v>0</v>
      </c>
      <c r="AB285" s="5">
        <f t="shared" si="227"/>
        <v>0</v>
      </c>
      <c r="AC285" s="5">
        <f t="shared" si="228"/>
        <v>0</v>
      </c>
      <c r="AD285" s="5">
        <f t="shared" si="229"/>
        <v>0</v>
      </c>
      <c r="AE285" s="5">
        <f t="shared" si="230"/>
        <v>4.7371537601157967E-3</v>
      </c>
      <c r="AF285" s="5">
        <f t="shared" si="231"/>
        <v>0</v>
      </c>
      <c r="AG285" s="1">
        <f t="shared" si="202"/>
        <v>1.6762665860359152</v>
      </c>
      <c r="AH285" s="1"/>
      <c r="AI285" s="5">
        <f t="shared" si="189"/>
        <v>0.46470018033488969</v>
      </c>
      <c r="AJ285" s="5">
        <f t="shared" si="190"/>
        <v>2.5684349750957229E-2</v>
      </c>
      <c r="AK285" s="5">
        <f t="shared" si="191"/>
        <v>0.14978456084749939</v>
      </c>
      <c r="AL285" s="5">
        <f t="shared" si="192"/>
        <v>0.14696144239572206</v>
      </c>
      <c r="AM285" s="5">
        <f t="shared" si="193"/>
        <v>9.5479817545044185E-2</v>
      </c>
      <c r="AN285" s="5">
        <f t="shared" si="194"/>
        <v>0.10744105910537365</v>
      </c>
      <c r="AO285" s="5">
        <f t="shared" si="195"/>
        <v>7.1225754715282192E-3</v>
      </c>
      <c r="AP285" s="5">
        <f t="shared" si="196"/>
        <v>0</v>
      </c>
      <c r="AQ285" s="5">
        <f t="shared" si="197"/>
        <v>0</v>
      </c>
      <c r="AR285" s="5">
        <f t="shared" si="198"/>
        <v>0</v>
      </c>
      <c r="AS285" s="5">
        <f t="shared" si="199"/>
        <v>0</v>
      </c>
      <c r="AT285" s="5">
        <f t="shared" si="200"/>
        <v>2.8260145489855276E-3</v>
      </c>
      <c r="AU285" s="5">
        <f t="shared" si="201"/>
        <v>0</v>
      </c>
      <c r="AV285" s="1">
        <f t="shared" si="203"/>
        <v>0.99999999999999989</v>
      </c>
    </row>
    <row r="286" spans="1:48">
      <c r="A286" s="1">
        <v>46.9</v>
      </c>
      <c r="B286" s="1">
        <v>3.29</v>
      </c>
      <c r="C286" s="1">
        <v>12.1</v>
      </c>
      <c r="D286" s="1">
        <v>16.899999999999999</v>
      </c>
      <c r="E286" s="1">
        <v>6.48</v>
      </c>
      <c r="F286" s="1">
        <v>11.5</v>
      </c>
      <c r="G286" s="1">
        <v>0.27</v>
      </c>
      <c r="H286" s="1">
        <v>0</v>
      </c>
      <c r="I286" s="1">
        <v>0</v>
      </c>
      <c r="J286" s="1">
        <v>0</v>
      </c>
      <c r="K286" s="1">
        <v>0</v>
      </c>
      <c r="L286" s="1">
        <v>0.35</v>
      </c>
      <c r="M286" s="1"/>
      <c r="N286" s="3">
        <f t="shared" si="218"/>
        <v>97.789999999999992</v>
      </c>
      <c r="O286" s="2">
        <v>1141</v>
      </c>
      <c r="P286" s="2">
        <v>1E-4</v>
      </c>
      <c r="Q286" s="2" t="s">
        <v>51</v>
      </c>
      <c r="S286" s="2" t="s">
        <v>137</v>
      </c>
      <c r="T286" s="5">
        <f t="shared" si="219"/>
        <v>0.78062583222370174</v>
      </c>
      <c r="U286" s="5">
        <f t="shared" si="220"/>
        <v>4.1176470588235294E-2</v>
      </c>
      <c r="V286" s="5">
        <f t="shared" si="221"/>
        <v>0.23734797959984308</v>
      </c>
      <c r="W286" s="5">
        <f t="shared" si="222"/>
        <v>0.23521224773834376</v>
      </c>
      <c r="X286" s="5">
        <f t="shared" si="223"/>
        <v>0.16079404466501243</v>
      </c>
      <c r="Y286" s="5">
        <f t="shared" si="224"/>
        <v>0.20506419400855921</v>
      </c>
      <c r="Z286" s="5">
        <f t="shared" si="225"/>
        <v>8.7124878993223628E-3</v>
      </c>
      <c r="AA286" s="5">
        <f t="shared" si="226"/>
        <v>0</v>
      </c>
      <c r="AB286" s="5">
        <f t="shared" si="227"/>
        <v>0</v>
      </c>
      <c r="AC286" s="5">
        <f t="shared" si="228"/>
        <v>0</v>
      </c>
      <c r="AD286" s="5">
        <f t="shared" si="229"/>
        <v>0</v>
      </c>
      <c r="AE286" s="5">
        <f t="shared" si="230"/>
        <v>4.6055661556681357E-3</v>
      </c>
      <c r="AF286" s="5">
        <f t="shared" si="231"/>
        <v>0</v>
      </c>
      <c r="AG286" s="1">
        <f t="shared" si="202"/>
        <v>1.6735388228786858</v>
      </c>
      <c r="AH286" s="1"/>
      <c r="AI286" s="5">
        <f t="shared" si="189"/>
        <v>0.46645217998643884</v>
      </c>
      <c r="AJ286" s="5">
        <f t="shared" si="190"/>
        <v>2.4604431056703464E-2</v>
      </c>
      <c r="AK286" s="5">
        <f t="shared" si="191"/>
        <v>0.14182400572672482</v>
      </c>
      <c r="AL286" s="5">
        <f t="shared" si="192"/>
        <v>0.14054782866270812</v>
      </c>
      <c r="AM286" s="5">
        <f t="shared" si="193"/>
        <v>9.6080259667013612E-2</v>
      </c>
      <c r="AN286" s="5">
        <f t="shared" si="194"/>
        <v>0.12253327571799286</v>
      </c>
      <c r="AO286" s="5">
        <f t="shared" si="195"/>
        <v>5.2060267621015493E-3</v>
      </c>
      <c r="AP286" s="5">
        <f t="shared" si="196"/>
        <v>0</v>
      </c>
      <c r="AQ286" s="5">
        <f t="shared" si="197"/>
        <v>0</v>
      </c>
      <c r="AR286" s="5">
        <f t="shared" si="198"/>
        <v>0</v>
      </c>
      <c r="AS286" s="5">
        <f t="shared" si="199"/>
        <v>0</v>
      </c>
      <c r="AT286" s="5">
        <f t="shared" si="200"/>
        <v>2.7519924203168555E-3</v>
      </c>
      <c r="AU286" s="5">
        <f t="shared" si="201"/>
        <v>0</v>
      </c>
      <c r="AV286" s="1">
        <f t="shared" si="203"/>
        <v>1</v>
      </c>
    </row>
    <row r="287" spans="1:48">
      <c r="A287" s="1">
        <v>46.1</v>
      </c>
      <c r="B287" s="1">
        <v>3.2</v>
      </c>
      <c r="C287" s="1">
        <v>11.5</v>
      </c>
      <c r="D287" s="1">
        <v>20.3</v>
      </c>
      <c r="E287" s="1">
        <v>6</v>
      </c>
      <c r="F287" s="1">
        <v>12.4</v>
      </c>
      <c r="G287" s="1">
        <v>0.4</v>
      </c>
      <c r="H287" s="1">
        <v>0</v>
      </c>
      <c r="I287" s="1">
        <v>0</v>
      </c>
      <c r="J287" s="1">
        <v>0</v>
      </c>
      <c r="K287" s="1">
        <v>0</v>
      </c>
      <c r="L287" s="1">
        <v>0.1</v>
      </c>
      <c r="M287" s="1"/>
      <c r="N287" s="3">
        <f t="shared" si="218"/>
        <v>100.00000000000001</v>
      </c>
      <c r="O287" s="2">
        <v>1149</v>
      </c>
      <c r="P287" s="2">
        <v>1E-4</v>
      </c>
      <c r="Q287" s="2" t="s">
        <v>53</v>
      </c>
      <c r="S287" s="2" t="s">
        <v>137</v>
      </c>
      <c r="T287" s="5">
        <f t="shared" si="219"/>
        <v>0.76731025299600542</v>
      </c>
      <c r="U287" s="5">
        <f t="shared" si="220"/>
        <v>4.005006257822278E-2</v>
      </c>
      <c r="V287" s="5">
        <f t="shared" si="221"/>
        <v>0.22557865829737153</v>
      </c>
      <c r="W287" s="5">
        <f t="shared" si="222"/>
        <v>0.28253305497564374</v>
      </c>
      <c r="X287" s="5">
        <f t="shared" si="223"/>
        <v>0.14888337468982632</v>
      </c>
      <c r="Y287" s="5">
        <f t="shared" si="224"/>
        <v>0.22111269614835949</v>
      </c>
      <c r="Z287" s="5">
        <f t="shared" si="225"/>
        <v>1.2907389480477574E-2</v>
      </c>
      <c r="AA287" s="5">
        <f t="shared" si="226"/>
        <v>0</v>
      </c>
      <c r="AB287" s="5">
        <f t="shared" si="227"/>
        <v>0</v>
      </c>
      <c r="AC287" s="5">
        <f t="shared" si="228"/>
        <v>0</v>
      </c>
      <c r="AD287" s="5">
        <f t="shared" si="229"/>
        <v>0</v>
      </c>
      <c r="AE287" s="5">
        <f t="shared" si="230"/>
        <v>1.3158760444766102E-3</v>
      </c>
      <c r="AF287" s="5">
        <f t="shared" si="231"/>
        <v>0</v>
      </c>
      <c r="AG287" s="1">
        <f t="shared" si="202"/>
        <v>1.6996913652103838</v>
      </c>
      <c r="AH287" s="1"/>
      <c r="AI287" s="5">
        <f t="shared" si="189"/>
        <v>0.4514409313958182</v>
      </c>
      <c r="AJ287" s="5">
        <f t="shared" si="190"/>
        <v>2.3563138224959729E-2</v>
      </c>
      <c r="AK287" s="5">
        <f t="shared" si="191"/>
        <v>0.13271742324198366</v>
      </c>
      <c r="AL287" s="5">
        <f t="shared" si="192"/>
        <v>0.16622609301817126</v>
      </c>
      <c r="AM287" s="5">
        <f t="shared" si="193"/>
        <v>8.7594358444833237E-2</v>
      </c>
      <c r="AN287" s="5">
        <f t="shared" si="194"/>
        <v>0.13008990965897546</v>
      </c>
      <c r="AO287" s="5">
        <f t="shared" si="195"/>
        <v>7.5939607299704837E-3</v>
      </c>
      <c r="AP287" s="5">
        <f t="shared" si="196"/>
        <v>0</v>
      </c>
      <c r="AQ287" s="5">
        <f t="shared" si="197"/>
        <v>0</v>
      </c>
      <c r="AR287" s="5">
        <f t="shared" si="198"/>
        <v>0</v>
      </c>
      <c r="AS287" s="5">
        <f t="shared" si="199"/>
        <v>0</v>
      </c>
      <c r="AT287" s="5">
        <f t="shared" si="200"/>
        <v>7.7418528528779939E-4</v>
      </c>
      <c r="AU287" s="5">
        <f t="shared" si="201"/>
        <v>0</v>
      </c>
      <c r="AV287" s="1">
        <f t="shared" si="203"/>
        <v>0.99999999999999978</v>
      </c>
    </row>
    <row r="288" spans="1:48">
      <c r="A288" s="1">
        <v>46.7</v>
      </c>
      <c r="B288" s="1">
        <v>3.1</v>
      </c>
      <c r="C288" s="1">
        <v>10.8</v>
      </c>
      <c r="D288" s="1">
        <v>20.399999999999999</v>
      </c>
      <c r="E288" s="1">
        <v>5.5</v>
      </c>
      <c r="F288" s="1">
        <v>12.3</v>
      </c>
      <c r="G288" s="1">
        <v>0.2</v>
      </c>
      <c r="H288" s="1">
        <v>0</v>
      </c>
      <c r="I288" s="1">
        <v>0</v>
      </c>
      <c r="J288" s="1">
        <v>0</v>
      </c>
      <c r="K288" s="1">
        <v>0</v>
      </c>
      <c r="L288" s="1">
        <v>0.3</v>
      </c>
      <c r="M288" s="1"/>
      <c r="N288" s="3">
        <f t="shared" si="218"/>
        <v>99.3</v>
      </c>
      <c r="O288" s="2">
        <v>1149</v>
      </c>
      <c r="P288" s="2">
        <v>1E-4</v>
      </c>
      <c r="Q288" s="2" t="s">
        <v>54</v>
      </c>
      <c r="S288" s="2" t="s">
        <v>137</v>
      </c>
      <c r="T288" s="5">
        <f t="shared" si="219"/>
        <v>0.77729693741677774</v>
      </c>
      <c r="U288" s="5">
        <f t="shared" si="220"/>
        <v>3.8798498122653312E-2</v>
      </c>
      <c r="V288" s="5">
        <f t="shared" si="221"/>
        <v>0.21184778344448807</v>
      </c>
      <c r="W288" s="5">
        <f t="shared" si="222"/>
        <v>0.28392484342379959</v>
      </c>
      <c r="X288" s="5">
        <f t="shared" si="223"/>
        <v>0.13647642679900746</v>
      </c>
      <c r="Y288" s="5">
        <f t="shared" si="224"/>
        <v>0.21932952924393725</v>
      </c>
      <c r="Z288" s="5">
        <f t="shared" si="225"/>
        <v>6.4536947402387872E-3</v>
      </c>
      <c r="AA288" s="5">
        <f t="shared" si="226"/>
        <v>0</v>
      </c>
      <c r="AB288" s="5">
        <f t="shared" si="227"/>
        <v>0</v>
      </c>
      <c r="AC288" s="5">
        <f t="shared" si="228"/>
        <v>0</v>
      </c>
      <c r="AD288" s="5">
        <f t="shared" si="229"/>
        <v>0</v>
      </c>
      <c r="AE288" s="5">
        <f t="shared" si="230"/>
        <v>3.9476281334298305E-3</v>
      </c>
      <c r="AF288" s="5">
        <f t="shared" si="231"/>
        <v>0</v>
      </c>
      <c r="AG288" s="1">
        <f t="shared" si="202"/>
        <v>1.6780753413243319</v>
      </c>
      <c r="AH288" s="1"/>
      <c r="AI288" s="5">
        <f t="shared" si="189"/>
        <v>0.46320741284675421</v>
      </c>
      <c r="AJ288" s="5">
        <f t="shared" si="190"/>
        <v>2.3120832043234518E-2</v>
      </c>
      <c r="AK288" s="5">
        <f t="shared" si="191"/>
        <v>0.12624450060585388</v>
      </c>
      <c r="AL288" s="5">
        <f t="shared" si="192"/>
        <v>0.16919671985628904</v>
      </c>
      <c r="AM288" s="5">
        <f t="shared" si="193"/>
        <v>8.1329141450407511E-2</v>
      </c>
      <c r="AN288" s="5">
        <f t="shared" si="194"/>
        <v>0.13070302854867236</v>
      </c>
      <c r="AO288" s="5">
        <f t="shared" si="195"/>
        <v>3.8458909330885888E-3</v>
      </c>
      <c r="AP288" s="5">
        <f t="shared" si="196"/>
        <v>0</v>
      </c>
      <c r="AQ288" s="5">
        <f t="shared" si="197"/>
        <v>0</v>
      </c>
      <c r="AR288" s="5">
        <f t="shared" si="198"/>
        <v>0</v>
      </c>
      <c r="AS288" s="5">
        <f t="shared" si="199"/>
        <v>0</v>
      </c>
      <c r="AT288" s="5">
        <f t="shared" si="200"/>
        <v>2.35247371570002E-3</v>
      </c>
      <c r="AU288" s="5">
        <f t="shared" si="201"/>
        <v>0</v>
      </c>
      <c r="AV288" s="1">
        <f t="shared" si="203"/>
        <v>1</v>
      </c>
    </row>
    <row r="289" spans="1:48">
      <c r="A289" s="1">
        <v>46.2</v>
      </c>
      <c r="B289" s="1">
        <v>3.62</v>
      </c>
      <c r="C289" s="1">
        <v>10.28</v>
      </c>
      <c r="D289" s="1">
        <v>26.8</v>
      </c>
      <c r="E289" s="1">
        <v>2.63</v>
      </c>
      <c r="F289" s="1">
        <v>7.34</v>
      </c>
      <c r="G289" s="1">
        <v>0.66</v>
      </c>
      <c r="H289" s="1">
        <v>0</v>
      </c>
      <c r="I289" s="1">
        <v>0</v>
      </c>
      <c r="J289" s="1">
        <v>0</v>
      </c>
      <c r="K289" s="1">
        <v>0</v>
      </c>
      <c r="L289" s="1">
        <v>0.17</v>
      </c>
      <c r="M289" s="1"/>
      <c r="N289" s="3">
        <f t="shared" si="218"/>
        <v>97.7</v>
      </c>
      <c r="O289" s="2">
        <v>1070</v>
      </c>
      <c r="P289" s="2">
        <v>1E-4</v>
      </c>
      <c r="Q289" s="2" t="s">
        <v>55</v>
      </c>
      <c r="S289" s="2" t="s">
        <v>137</v>
      </c>
      <c r="T289" s="5">
        <f t="shared" si="219"/>
        <v>0.76897470039946747</v>
      </c>
      <c r="U289" s="5">
        <f t="shared" si="220"/>
        <v>4.5306633291614516E-2</v>
      </c>
      <c r="V289" s="5">
        <f t="shared" si="221"/>
        <v>0.20164770498234602</v>
      </c>
      <c r="W289" s="5">
        <f t="shared" si="222"/>
        <v>0.37299930410577598</v>
      </c>
      <c r="X289" s="5">
        <f t="shared" si="223"/>
        <v>6.5260545905707193E-2</v>
      </c>
      <c r="Y289" s="5">
        <f t="shared" si="224"/>
        <v>0.13088445078459343</v>
      </c>
      <c r="Z289" s="5">
        <f t="shared" si="225"/>
        <v>2.1297192642787999E-2</v>
      </c>
      <c r="AA289" s="5">
        <f t="shared" si="226"/>
        <v>0</v>
      </c>
      <c r="AB289" s="5">
        <f t="shared" si="227"/>
        <v>0</v>
      </c>
      <c r="AC289" s="5">
        <f t="shared" si="228"/>
        <v>0</v>
      </c>
      <c r="AD289" s="5">
        <f t="shared" si="229"/>
        <v>0</v>
      </c>
      <c r="AE289" s="5">
        <f t="shared" si="230"/>
        <v>2.2369892756102377E-3</v>
      </c>
      <c r="AF289" s="5">
        <f t="shared" si="231"/>
        <v>0</v>
      </c>
      <c r="AG289" s="1">
        <f t="shared" si="202"/>
        <v>1.608607521387903</v>
      </c>
      <c r="AH289" s="1"/>
      <c r="AI289" s="5">
        <f t="shared" si="189"/>
        <v>0.47803748905512877</v>
      </c>
      <c r="AJ289" s="5">
        <f t="shared" si="190"/>
        <v>2.816512585526397E-2</v>
      </c>
      <c r="AK289" s="5">
        <f t="shared" si="191"/>
        <v>0.12535544084014033</v>
      </c>
      <c r="AL289" s="5">
        <f t="shared" si="192"/>
        <v>0.23187713543944705</v>
      </c>
      <c r="AM289" s="5">
        <f t="shared" si="193"/>
        <v>4.0569588938264158E-2</v>
      </c>
      <c r="AN289" s="5">
        <f t="shared" si="194"/>
        <v>8.1365062045505435E-2</v>
      </c>
      <c r="AO289" s="5">
        <f t="shared" si="195"/>
        <v>1.3239520740530189E-2</v>
      </c>
      <c r="AP289" s="5">
        <f t="shared" si="196"/>
        <v>0</v>
      </c>
      <c r="AQ289" s="5">
        <f t="shared" si="197"/>
        <v>0</v>
      </c>
      <c r="AR289" s="5">
        <f t="shared" si="198"/>
        <v>0</v>
      </c>
      <c r="AS289" s="5">
        <f t="shared" si="199"/>
        <v>0</v>
      </c>
      <c r="AT289" s="5">
        <f t="shared" si="200"/>
        <v>1.390637085720057E-3</v>
      </c>
      <c r="AU289" s="5">
        <f t="shared" si="201"/>
        <v>0</v>
      </c>
      <c r="AV289" s="1">
        <f t="shared" si="203"/>
        <v>1</v>
      </c>
    </row>
    <row r="290" spans="1:48">
      <c r="A290" s="1">
        <v>46.3</v>
      </c>
      <c r="B290" s="1">
        <v>3.62</v>
      </c>
      <c r="C290" s="1">
        <v>9.84</v>
      </c>
      <c r="D290" s="1">
        <v>27.6</v>
      </c>
      <c r="E290" s="1">
        <v>2.38</v>
      </c>
      <c r="F290" s="1">
        <v>7.13</v>
      </c>
      <c r="G290" s="1">
        <v>0.65</v>
      </c>
      <c r="H290" s="1">
        <v>0</v>
      </c>
      <c r="I290" s="1">
        <v>0</v>
      </c>
      <c r="J290" s="1">
        <v>0</v>
      </c>
      <c r="K290" s="1">
        <v>0</v>
      </c>
      <c r="L290" s="1">
        <v>0.14000000000000001</v>
      </c>
      <c r="M290" s="1"/>
      <c r="N290" s="3">
        <f t="shared" si="218"/>
        <v>97.659999999999982</v>
      </c>
      <c r="O290" s="2">
        <v>1070</v>
      </c>
      <c r="P290" s="2">
        <v>1E-4</v>
      </c>
      <c r="Q290" s="2" t="s">
        <v>26</v>
      </c>
      <c r="S290" s="2" t="s">
        <v>137</v>
      </c>
      <c r="T290" s="5">
        <f t="shared" si="219"/>
        <v>0.77063914780292941</v>
      </c>
      <c r="U290" s="5">
        <f t="shared" si="220"/>
        <v>4.5306633291614516E-2</v>
      </c>
      <c r="V290" s="5">
        <f t="shared" si="221"/>
        <v>0.19301686936053356</v>
      </c>
      <c r="W290" s="5">
        <f t="shared" si="222"/>
        <v>0.384133611691023</v>
      </c>
      <c r="X290" s="5">
        <f t="shared" si="223"/>
        <v>5.9057071960297768E-2</v>
      </c>
      <c r="Y290" s="5">
        <f t="shared" si="224"/>
        <v>0.12713980028530672</v>
      </c>
      <c r="Z290" s="5">
        <f t="shared" si="225"/>
        <v>2.0974507905776058E-2</v>
      </c>
      <c r="AA290" s="5">
        <f t="shared" si="226"/>
        <v>0</v>
      </c>
      <c r="AB290" s="5">
        <f t="shared" si="227"/>
        <v>0</v>
      </c>
      <c r="AC290" s="5">
        <f t="shared" si="228"/>
        <v>0</v>
      </c>
      <c r="AD290" s="5">
        <f t="shared" si="229"/>
        <v>0</v>
      </c>
      <c r="AE290" s="5">
        <f t="shared" si="230"/>
        <v>1.8422264622672544E-3</v>
      </c>
      <c r="AF290" s="5">
        <f t="shared" si="231"/>
        <v>0</v>
      </c>
      <c r="AG290" s="1">
        <f t="shared" si="202"/>
        <v>1.6021098687597486</v>
      </c>
      <c r="AH290" s="1"/>
      <c r="AI290" s="5">
        <f t="shared" si="189"/>
        <v>0.48101516807927108</v>
      </c>
      <c r="AJ290" s="5">
        <f t="shared" si="190"/>
        <v>2.8279354727830261E-2</v>
      </c>
      <c r="AK290" s="5">
        <f t="shared" si="191"/>
        <v>0.12047667461779941</v>
      </c>
      <c r="AL290" s="5">
        <f t="shared" si="192"/>
        <v>0.23976733380239071</v>
      </c>
      <c r="AM290" s="5">
        <f t="shared" si="193"/>
        <v>3.6862061155653443E-2</v>
      </c>
      <c r="AN290" s="5">
        <f t="shared" si="194"/>
        <v>7.935772868294623E-2</v>
      </c>
      <c r="AO290" s="5">
        <f t="shared" si="195"/>
        <v>1.3091803698839447E-2</v>
      </c>
      <c r="AP290" s="5">
        <f t="shared" si="196"/>
        <v>0</v>
      </c>
      <c r="AQ290" s="5">
        <f t="shared" si="197"/>
        <v>0</v>
      </c>
      <c r="AR290" s="5">
        <f t="shared" si="198"/>
        <v>0</v>
      </c>
      <c r="AS290" s="5">
        <f t="shared" si="199"/>
        <v>0</v>
      </c>
      <c r="AT290" s="5">
        <f t="shared" si="200"/>
        <v>1.1498752352692195E-3</v>
      </c>
      <c r="AU290" s="5">
        <f t="shared" si="201"/>
        <v>0</v>
      </c>
      <c r="AV290" s="1">
        <f t="shared" si="203"/>
        <v>0.99999999999999978</v>
      </c>
    </row>
    <row r="291" spans="1:48">
      <c r="A291" s="1">
        <v>46.7</v>
      </c>
      <c r="B291" s="1">
        <v>3.65</v>
      </c>
      <c r="C291" s="1">
        <v>9.65</v>
      </c>
      <c r="D291" s="1">
        <v>25.6</v>
      </c>
      <c r="E291" s="1">
        <v>2.65</v>
      </c>
      <c r="F291" s="1">
        <v>8.5500000000000007</v>
      </c>
      <c r="G291" s="1">
        <v>0.75</v>
      </c>
      <c r="H291" s="1">
        <v>0</v>
      </c>
      <c r="I291" s="1">
        <v>0</v>
      </c>
      <c r="J291" s="1">
        <v>0</v>
      </c>
      <c r="K291" s="1">
        <v>0</v>
      </c>
      <c r="L291" s="1">
        <v>0.18</v>
      </c>
      <c r="M291" s="1"/>
      <c r="N291" s="3">
        <f t="shared" si="218"/>
        <v>97.73</v>
      </c>
      <c r="O291" s="2">
        <v>1070</v>
      </c>
      <c r="P291" s="2">
        <v>1E-4</v>
      </c>
      <c r="Q291" s="2" t="s">
        <v>26</v>
      </c>
      <c r="S291" s="2" t="s">
        <v>137</v>
      </c>
      <c r="T291" s="5">
        <f t="shared" si="219"/>
        <v>0.77729693741677774</v>
      </c>
      <c r="U291" s="5">
        <f t="shared" si="220"/>
        <v>4.568210262828535E-2</v>
      </c>
      <c r="V291" s="5">
        <f t="shared" si="221"/>
        <v>0.18928991761475089</v>
      </c>
      <c r="W291" s="5">
        <f t="shared" si="222"/>
        <v>0.35629784272790543</v>
      </c>
      <c r="X291" s="5">
        <f t="shared" si="223"/>
        <v>6.5756823821339946E-2</v>
      </c>
      <c r="Y291" s="5">
        <f t="shared" si="224"/>
        <v>0.15246077032810273</v>
      </c>
      <c r="Z291" s="5">
        <f t="shared" si="225"/>
        <v>2.4201355275895453E-2</v>
      </c>
      <c r="AA291" s="5">
        <f t="shared" si="226"/>
        <v>0</v>
      </c>
      <c r="AB291" s="5">
        <f t="shared" si="227"/>
        <v>0</v>
      </c>
      <c r="AC291" s="5">
        <f t="shared" si="228"/>
        <v>0</v>
      </c>
      <c r="AD291" s="5">
        <f t="shared" si="229"/>
        <v>0</v>
      </c>
      <c r="AE291" s="5">
        <f t="shared" si="230"/>
        <v>2.3685768800578984E-3</v>
      </c>
      <c r="AF291" s="5">
        <f t="shared" si="231"/>
        <v>0</v>
      </c>
      <c r="AG291" s="1">
        <f t="shared" si="202"/>
        <v>1.6133543266931152</v>
      </c>
      <c r="AH291" s="1"/>
      <c r="AI291" s="5">
        <f t="shared" ref="AI291:AI369" si="232">T291/AG291</f>
        <v>0.48178935312368715</v>
      </c>
      <c r="AJ291" s="5">
        <f t="shared" ref="AJ291:AJ369" si="233">U291/AG291</f>
        <v>2.8314984422498028E-2</v>
      </c>
      <c r="AK291" s="5">
        <f t="shared" ref="AK291:AK369" si="234">V291/AG291</f>
        <v>0.11732693462491749</v>
      </c>
      <c r="AL291" s="5">
        <f t="shared" ref="AL291:AL369" si="235">W291/AG291</f>
        <v>0.22084289658689388</v>
      </c>
      <c r="AM291" s="5">
        <f t="shared" ref="AM291:AM369" si="236">X291/AG291</f>
        <v>4.0757831514991127E-2</v>
      </c>
      <c r="AN291" s="5">
        <f t="shared" ref="AN291:AN369" si="237">Y291/AG291</f>
        <v>9.44992478128477E-2</v>
      </c>
      <c r="AO291" s="5">
        <f t="shared" ref="AO291:AO369" si="238">Z291/AG291</f>
        <v>1.500064485245523E-2</v>
      </c>
      <c r="AP291" s="5">
        <f t="shared" ref="AP291:AP369" si="239">AA291/AG291</f>
        <v>0</v>
      </c>
      <c r="AQ291" s="5">
        <f t="shared" ref="AQ291:AQ369" si="240">AB291/AG291</f>
        <v>0</v>
      </c>
      <c r="AR291" s="5">
        <f t="shared" ref="AR291:AR369" si="241">AC291/AG291</f>
        <v>0</v>
      </c>
      <c r="AS291" s="5">
        <f t="shared" ref="AS291:AS369" si="242">AD291/AG291</f>
        <v>0</v>
      </c>
      <c r="AT291" s="5">
        <f t="shared" ref="AT291:AT369" si="243">AE291/AG291</f>
        <v>1.4681070617095994E-3</v>
      </c>
      <c r="AU291" s="5">
        <f t="shared" ref="AU291:AU369" si="244">AF291/AG291</f>
        <v>0</v>
      </c>
      <c r="AV291" s="1">
        <f t="shared" si="203"/>
        <v>1.0000000000000002</v>
      </c>
    </row>
    <row r="292" spans="1:48">
      <c r="A292" s="1">
        <v>47.5</v>
      </c>
      <c r="B292" s="1">
        <v>3.52</v>
      </c>
      <c r="C292" s="1">
        <v>8.6999999999999993</v>
      </c>
      <c r="D292" s="1">
        <v>24.2</v>
      </c>
      <c r="E292" s="1">
        <v>2.91</v>
      </c>
      <c r="F292" s="1">
        <v>9.7200000000000006</v>
      </c>
      <c r="G292" s="1">
        <v>1.1499999999999999</v>
      </c>
      <c r="H292" s="1">
        <v>0</v>
      </c>
      <c r="I292" s="1">
        <v>0</v>
      </c>
      <c r="J292" s="1">
        <v>0</v>
      </c>
      <c r="K292" s="1">
        <v>0</v>
      </c>
      <c r="L292" s="1">
        <v>0.18</v>
      </c>
      <c r="M292" s="1"/>
      <c r="N292" s="3">
        <f t="shared" si="218"/>
        <v>97.88000000000001</v>
      </c>
      <c r="O292" s="2">
        <v>1081</v>
      </c>
      <c r="P292" s="2">
        <v>1E-4</v>
      </c>
      <c r="Q292" s="2" t="s">
        <v>52</v>
      </c>
      <c r="S292" s="2" t="s">
        <v>137</v>
      </c>
      <c r="T292" s="5">
        <f t="shared" si="219"/>
        <v>0.79061251664447407</v>
      </c>
      <c r="U292" s="5">
        <f t="shared" si="220"/>
        <v>4.4055068836045055E-2</v>
      </c>
      <c r="V292" s="5">
        <f t="shared" si="221"/>
        <v>0.17065515888583757</v>
      </c>
      <c r="W292" s="5">
        <f t="shared" si="222"/>
        <v>0.33681280445372302</v>
      </c>
      <c r="X292" s="5">
        <f t="shared" si="223"/>
        <v>7.2208436724565769E-2</v>
      </c>
      <c r="Y292" s="5">
        <f t="shared" si="224"/>
        <v>0.17332382310984309</v>
      </c>
      <c r="Z292" s="5">
        <f t="shared" si="225"/>
        <v>3.7108744756373026E-2</v>
      </c>
      <c r="AA292" s="5">
        <f t="shared" si="226"/>
        <v>0</v>
      </c>
      <c r="AB292" s="5">
        <f t="shared" si="227"/>
        <v>0</v>
      </c>
      <c r="AC292" s="5">
        <f t="shared" si="228"/>
        <v>0</v>
      </c>
      <c r="AD292" s="5">
        <f t="shared" si="229"/>
        <v>0</v>
      </c>
      <c r="AE292" s="5">
        <f t="shared" si="230"/>
        <v>2.3685768800578984E-3</v>
      </c>
      <c r="AF292" s="5">
        <f t="shared" si="231"/>
        <v>0</v>
      </c>
      <c r="AG292" s="1">
        <f t="shared" si="202"/>
        <v>1.6271451302909192</v>
      </c>
      <c r="AH292" s="1"/>
      <c r="AI292" s="5">
        <f t="shared" si="232"/>
        <v>0.48588936655153775</v>
      </c>
      <c r="AJ292" s="5">
        <f t="shared" si="233"/>
        <v>2.7075070327726942E-2</v>
      </c>
      <c r="AK292" s="5">
        <f t="shared" si="234"/>
        <v>0.10488010916108383</v>
      </c>
      <c r="AL292" s="5">
        <f t="shared" si="235"/>
        <v>0.20699616658871964</v>
      </c>
      <c r="AM292" s="5">
        <f t="shared" si="236"/>
        <v>4.4377379362377796E-2</v>
      </c>
      <c r="AN292" s="5">
        <f t="shared" si="237"/>
        <v>0.10652019901805214</v>
      </c>
      <c r="AO292" s="5">
        <f t="shared" si="238"/>
        <v>2.2806044811588693E-2</v>
      </c>
      <c r="AP292" s="5">
        <f t="shared" si="239"/>
        <v>0</v>
      </c>
      <c r="AQ292" s="5">
        <f t="shared" si="240"/>
        <v>0</v>
      </c>
      <c r="AR292" s="5">
        <f t="shared" si="241"/>
        <v>0</v>
      </c>
      <c r="AS292" s="5">
        <f t="shared" si="242"/>
        <v>0</v>
      </c>
      <c r="AT292" s="5">
        <f t="shared" si="243"/>
        <v>1.4556641789134185E-3</v>
      </c>
      <c r="AU292" s="5">
        <f t="shared" si="244"/>
        <v>0</v>
      </c>
      <c r="AV292" s="1">
        <f t="shared" si="203"/>
        <v>1.0000000000000002</v>
      </c>
    </row>
    <row r="293" spans="1:48">
      <c r="A293" s="1">
        <v>46.8</v>
      </c>
      <c r="B293" s="1">
        <v>3.98</v>
      </c>
      <c r="C293" s="1">
        <v>8.6300000000000008</v>
      </c>
      <c r="D293" s="1">
        <v>26.3</v>
      </c>
      <c r="E293" s="1">
        <v>2.16</v>
      </c>
      <c r="F293" s="1">
        <v>9.73</v>
      </c>
      <c r="G293" s="1">
        <v>0.83</v>
      </c>
      <c r="H293" s="1">
        <v>0</v>
      </c>
      <c r="I293" s="1">
        <v>0</v>
      </c>
      <c r="J293" s="1">
        <v>0</v>
      </c>
      <c r="K293" s="1">
        <v>0</v>
      </c>
      <c r="L293" s="1">
        <v>0.12</v>
      </c>
      <c r="M293" s="1"/>
      <c r="N293" s="3">
        <f t="shared" si="218"/>
        <v>98.55</v>
      </c>
      <c r="O293" s="2">
        <v>1059</v>
      </c>
      <c r="P293" s="2">
        <v>1E-4</v>
      </c>
      <c r="Q293" s="2" t="s">
        <v>51</v>
      </c>
      <c r="S293" s="2" t="s">
        <v>137</v>
      </c>
      <c r="T293" s="5">
        <f t="shared" si="219"/>
        <v>0.77896138482023969</v>
      </c>
      <c r="U293" s="5">
        <f t="shared" si="220"/>
        <v>4.9812265331664579E-2</v>
      </c>
      <c r="V293" s="5">
        <f t="shared" si="221"/>
        <v>0.16928207140054927</v>
      </c>
      <c r="W293" s="5">
        <f t="shared" si="222"/>
        <v>0.36604036186499656</v>
      </c>
      <c r="X293" s="5">
        <f t="shared" si="223"/>
        <v>5.3598014888337479E-2</v>
      </c>
      <c r="Y293" s="5">
        <f t="shared" si="224"/>
        <v>0.17350213980028531</v>
      </c>
      <c r="Z293" s="5">
        <f t="shared" si="225"/>
        <v>2.6782833171990966E-2</v>
      </c>
      <c r="AA293" s="5">
        <f t="shared" si="226"/>
        <v>0</v>
      </c>
      <c r="AB293" s="5">
        <f t="shared" si="227"/>
        <v>0</v>
      </c>
      <c r="AC293" s="5">
        <f t="shared" si="228"/>
        <v>0</v>
      </c>
      <c r="AD293" s="5">
        <f t="shared" si="229"/>
        <v>0</v>
      </c>
      <c r="AE293" s="5">
        <f t="shared" si="230"/>
        <v>1.5790512533719323E-3</v>
      </c>
      <c r="AF293" s="5">
        <f t="shared" si="231"/>
        <v>0</v>
      </c>
      <c r="AG293" s="1">
        <f t="shared" si="202"/>
        <v>1.6195581225314362</v>
      </c>
      <c r="AH293" s="1"/>
      <c r="AI293" s="5">
        <f t="shared" si="232"/>
        <v>0.48097155266196367</v>
      </c>
      <c r="AJ293" s="5">
        <f t="shared" si="233"/>
        <v>3.0756701249971784E-2</v>
      </c>
      <c r="AK293" s="5">
        <f t="shared" si="234"/>
        <v>0.10452361606877955</v>
      </c>
      <c r="AL293" s="5">
        <f t="shared" si="235"/>
        <v>0.22601248869837431</v>
      </c>
      <c r="AM293" s="5">
        <f t="shared" si="236"/>
        <v>3.3094221283371771E-2</v>
      </c>
      <c r="AN293" s="5">
        <f t="shared" si="237"/>
        <v>0.10712930730086692</v>
      </c>
      <c r="AO293" s="5">
        <f t="shared" si="238"/>
        <v>1.6537123799007777E-2</v>
      </c>
      <c r="AP293" s="5">
        <f t="shared" si="239"/>
        <v>0</v>
      </c>
      <c r="AQ293" s="5">
        <f t="shared" si="240"/>
        <v>0</v>
      </c>
      <c r="AR293" s="5">
        <f t="shared" si="241"/>
        <v>0</v>
      </c>
      <c r="AS293" s="5">
        <f t="shared" si="242"/>
        <v>0</v>
      </c>
      <c r="AT293" s="5">
        <f t="shared" si="243"/>
        <v>9.7498893766394137E-4</v>
      </c>
      <c r="AU293" s="5">
        <f t="shared" si="244"/>
        <v>0</v>
      </c>
      <c r="AV293" s="1">
        <f t="shared" si="203"/>
        <v>0.99999999999999967</v>
      </c>
    </row>
    <row r="294" spans="1:48">
      <c r="A294" s="1">
        <v>45.7</v>
      </c>
      <c r="B294" s="1">
        <v>3.19</v>
      </c>
      <c r="C294" s="1">
        <v>7.58</v>
      </c>
      <c r="D294" s="1">
        <v>27.3</v>
      </c>
      <c r="E294" s="1">
        <v>2.97</v>
      </c>
      <c r="F294" s="1">
        <v>10.3</v>
      </c>
      <c r="G294" s="1">
        <v>0.64</v>
      </c>
      <c r="H294" s="1">
        <v>0</v>
      </c>
      <c r="I294" s="1">
        <v>0</v>
      </c>
      <c r="J294" s="1">
        <v>0</v>
      </c>
      <c r="K294" s="1">
        <v>0</v>
      </c>
      <c r="L294" s="1">
        <v>0.2</v>
      </c>
      <c r="M294" s="1"/>
      <c r="N294" s="3">
        <f t="shared" si="218"/>
        <v>97.88</v>
      </c>
      <c r="O294" s="2">
        <v>1081</v>
      </c>
      <c r="P294" s="2">
        <v>1E-4</v>
      </c>
      <c r="Q294" s="2" t="s">
        <v>54</v>
      </c>
      <c r="S294" s="2" t="s">
        <v>137</v>
      </c>
      <c r="T294" s="5">
        <f t="shared" si="219"/>
        <v>0.7606524633821572</v>
      </c>
      <c r="U294" s="5">
        <f t="shared" si="220"/>
        <v>3.9924906132665826E-2</v>
      </c>
      <c r="V294" s="5">
        <f t="shared" si="221"/>
        <v>0.14868575912122403</v>
      </c>
      <c r="W294" s="5">
        <f t="shared" si="222"/>
        <v>0.37995824634655534</v>
      </c>
      <c r="X294" s="5">
        <f t="shared" si="223"/>
        <v>7.369727047146403E-2</v>
      </c>
      <c r="Y294" s="5">
        <f t="shared" si="224"/>
        <v>0.18366619115549218</v>
      </c>
      <c r="Z294" s="5">
        <f t="shared" si="225"/>
        <v>2.065182316876412E-2</v>
      </c>
      <c r="AA294" s="5">
        <f t="shared" si="226"/>
        <v>0</v>
      </c>
      <c r="AB294" s="5">
        <f t="shared" si="227"/>
        <v>0</v>
      </c>
      <c r="AC294" s="5">
        <f t="shared" si="228"/>
        <v>0</v>
      </c>
      <c r="AD294" s="5">
        <f t="shared" si="229"/>
        <v>0</v>
      </c>
      <c r="AE294" s="5">
        <f t="shared" si="230"/>
        <v>2.6317520889532204E-3</v>
      </c>
      <c r="AF294" s="5">
        <f t="shared" si="231"/>
        <v>0</v>
      </c>
      <c r="AG294" s="1">
        <f t="shared" si="202"/>
        <v>1.6098684118672759</v>
      </c>
      <c r="AH294" s="1"/>
      <c r="AI294" s="5">
        <f t="shared" si="232"/>
        <v>0.47249356393040931</v>
      </c>
      <c r="AJ294" s="5">
        <f t="shared" si="233"/>
        <v>2.4800105299511523E-2</v>
      </c>
      <c r="AK294" s="5">
        <f t="shared" si="234"/>
        <v>9.2358951840519926E-2</v>
      </c>
      <c r="AL294" s="5">
        <f t="shared" si="235"/>
        <v>0.23601820095708584</v>
      </c>
      <c r="AM294" s="5">
        <f t="shared" si="236"/>
        <v>4.5778443708938327E-2</v>
      </c>
      <c r="AN294" s="5">
        <f t="shared" si="237"/>
        <v>0.1140877041884802</v>
      </c>
      <c r="AO294" s="5">
        <f t="shared" si="238"/>
        <v>1.282826783638186E-2</v>
      </c>
      <c r="AP294" s="5">
        <f t="shared" si="239"/>
        <v>0</v>
      </c>
      <c r="AQ294" s="5">
        <f t="shared" si="240"/>
        <v>0</v>
      </c>
      <c r="AR294" s="5">
        <f t="shared" si="241"/>
        <v>0</v>
      </c>
      <c r="AS294" s="5">
        <f t="shared" si="242"/>
        <v>0</v>
      </c>
      <c r="AT294" s="5">
        <f t="shared" si="243"/>
        <v>1.6347622386730777E-3</v>
      </c>
      <c r="AU294" s="5">
        <f t="shared" si="244"/>
        <v>0</v>
      </c>
      <c r="AV294" s="1">
        <f t="shared" si="203"/>
        <v>1.0000000000000002</v>
      </c>
    </row>
    <row r="295" spans="1:48">
      <c r="A295" s="1">
        <v>46.3</v>
      </c>
      <c r="B295" s="1">
        <v>4.4000000000000004</v>
      </c>
      <c r="C295" s="1">
        <v>8.36</v>
      </c>
      <c r="D295" s="1">
        <v>25.2</v>
      </c>
      <c r="E295" s="1">
        <v>2.06</v>
      </c>
      <c r="F295" s="1">
        <v>10.3</v>
      </c>
      <c r="G295" s="1">
        <v>0.73</v>
      </c>
      <c r="H295" s="1">
        <v>0</v>
      </c>
      <c r="I295" s="1">
        <v>0</v>
      </c>
      <c r="J295" s="1">
        <v>0</v>
      </c>
      <c r="K295" s="1">
        <v>0</v>
      </c>
      <c r="L295" s="1">
        <v>0.12</v>
      </c>
      <c r="M295" s="1"/>
      <c r="N295" s="3">
        <f t="shared" si="218"/>
        <v>97.47</v>
      </c>
      <c r="O295" s="2">
        <v>1059</v>
      </c>
      <c r="P295" s="2">
        <v>1E-4</v>
      </c>
      <c r="Q295" s="2" t="s">
        <v>52</v>
      </c>
      <c r="S295" s="2" t="s">
        <v>137</v>
      </c>
      <c r="T295" s="5">
        <f t="shared" si="219"/>
        <v>0.77063914780292941</v>
      </c>
      <c r="U295" s="5">
        <f t="shared" si="220"/>
        <v>5.5068836045056323E-2</v>
      </c>
      <c r="V295" s="5">
        <f t="shared" si="221"/>
        <v>0.16398587681443702</v>
      </c>
      <c r="W295" s="5">
        <f t="shared" si="222"/>
        <v>0.35073068893528186</v>
      </c>
      <c r="X295" s="5">
        <f t="shared" si="223"/>
        <v>5.1116625310173705E-2</v>
      </c>
      <c r="Y295" s="5">
        <f t="shared" si="224"/>
        <v>0.18366619115549218</v>
      </c>
      <c r="Z295" s="5">
        <f t="shared" si="225"/>
        <v>2.3555985801871571E-2</v>
      </c>
      <c r="AA295" s="5">
        <f t="shared" si="226"/>
        <v>0</v>
      </c>
      <c r="AB295" s="5">
        <f t="shared" si="227"/>
        <v>0</v>
      </c>
      <c r="AC295" s="5">
        <f t="shared" si="228"/>
        <v>0</v>
      </c>
      <c r="AD295" s="5">
        <f t="shared" si="229"/>
        <v>0</v>
      </c>
      <c r="AE295" s="5">
        <f t="shared" si="230"/>
        <v>1.5790512533719323E-3</v>
      </c>
      <c r="AF295" s="5">
        <f t="shared" si="231"/>
        <v>0</v>
      </c>
      <c r="AG295" s="1">
        <f t="shared" si="202"/>
        <v>1.6003424031186142</v>
      </c>
      <c r="AH295" s="1"/>
      <c r="AI295" s="5">
        <f t="shared" si="232"/>
        <v>0.4815464155053143</v>
      </c>
      <c r="AJ295" s="5">
        <f t="shared" si="233"/>
        <v>3.4410658580153068E-2</v>
      </c>
      <c r="AK295" s="5">
        <f t="shared" si="234"/>
        <v>0.10246924439099719</v>
      </c>
      <c r="AL295" s="5">
        <f t="shared" si="235"/>
        <v>0.21915977996446701</v>
      </c>
      <c r="AM295" s="5">
        <f t="shared" si="236"/>
        <v>3.1941055370751835E-2</v>
      </c>
      <c r="AN295" s="5">
        <f t="shared" si="237"/>
        <v>0.11476680915132835</v>
      </c>
      <c r="AO295" s="5">
        <f t="shared" si="238"/>
        <v>1.4719341158471852E-2</v>
      </c>
      <c r="AP295" s="5">
        <f t="shared" si="239"/>
        <v>0</v>
      </c>
      <c r="AQ295" s="5">
        <f t="shared" si="240"/>
        <v>0</v>
      </c>
      <c r="AR295" s="5">
        <f t="shared" si="241"/>
        <v>0</v>
      </c>
      <c r="AS295" s="5">
        <f t="shared" si="242"/>
        <v>0</v>
      </c>
      <c r="AT295" s="5">
        <f t="shared" si="243"/>
        <v>9.8669587851625291E-4</v>
      </c>
      <c r="AU295" s="5">
        <f t="shared" si="244"/>
        <v>0</v>
      </c>
      <c r="AV295" s="1">
        <f t="shared" si="203"/>
        <v>0.99999999999999978</v>
      </c>
    </row>
    <row r="296" spans="1:48">
      <c r="A296" s="1">
        <v>46</v>
      </c>
      <c r="B296" s="1">
        <v>3.8</v>
      </c>
      <c r="C296" s="1">
        <v>8.3000000000000007</v>
      </c>
      <c r="D296" s="1">
        <v>32.1</v>
      </c>
      <c r="E296" s="1">
        <v>0.8</v>
      </c>
      <c r="F296" s="1">
        <v>8.5</v>
      </c>
      <c r="G296" s="1">
        <v>0.8</v>
      </c>
      <c r="H296" s="1">
        <v>0</v>
      </c>
      <c r="I296" s="1">
        <v>0</v>
      </c>
      <c r="J296" s="1">
        <v>0</v>
      </c>
      <c r="K296" s="1">
        <v>0</v>
      </c>
      <c r="L296" s="1">
        <v>0.1</v>
      </c>
      <c r="M296" s="1"/>
      <c r="N296" s="3">
        <f t="shared" si="218"/>
        <v>100.39999999999998</v>
      </c>
      <c r="O296" s="2">
        <v>1040</v>
      </c>
      <c r="P296" s="2">
        <v>1E-4</v>
      </c>
      <c r="Q296" s="2" t="s">
        <v>26</v>
      </c>
      <c r="S296" s="2" t="s">
        <v>137</v>
      </c>
      <c r="T296" s="5">
        <f t="shared" si="219"/>
        <v>0.76564580559254325</v>
      </c>
      <c r="U296" s="5">
        <f t="shared" si="220"/>
        <v>4.7559449311639544E-2</v>
      </c>
      <c r="V296" s="5">
        <f t="shared" si="221"/>
        <v>0.16280894468418991</v>
      </c>
      <c r="W296" s="5">
        <f t="shared" si="222"/>
        <v>0.44676409185803762</v>
      </c>
      <c r="X296" s="5">
        <f t="shared" si="223"/>
        <v>1.9851116625310177E-2</v>
      </c>
      <c r="Y296" s="5">
        <f t="shared" si="224"/>
        <v>0.15156918687589158</v>
      </c>
      <c r="Z296" s="5">
        <f t="shared" si="225"/>
        <v>2.5814778960955149E-2</v>
      </c>
      <c r="AA296" s="5">
        <f t="shared" si="226"/>
        <v>0</v>
      </c>
      <c r="AB296" s="5">
        <f t="shared" si="227"/>
        <v>0</v>
      </c>
      <c r="AC296" s="5">
        <f t="shared" si="228"/>
        <v>0</v>
      </c>
      <c r="AD296" s="5">
        <f t="shared" si="229"/>
        <v>0</v>
      </c>
      <c r="AE296" s="5">
        <f t="shared" si="230"/>
        <v>1.3158760444766102E-3</v>
      </c>
      <c r="AF296" s="5">
        <f t="shared" si="231"/>
        <v>0</v>
      </c>
      <c r="AG296" s="1">
        <f t="shared" si="202"/>
        <v>1.6213292499530438</v>
      </c>
      <c r="AH296" s="1"/>
      <c r="AI296" s="5">
        <f t="shared" si="232"/>
        <v>0.47223338850805135</v>
      </c>
      <c r="AJ296" s="5">
        <f t="shared" si="233"/>
        <v>2.9333615805066701E-2</v>
      </c>
      <c r="AK296" s="5">
        <f t="shared" si="234"/>
        <v>0.10041695398322402</v>
      </c>
      <c r="AL296" s="5">
        <f t="shared" si="235"/>
        <v>0.2755542045953816</v>
      </c>
      <c r="AM296" s="5">
        <f t="shared" si="236"/>
        <v>1.2243729412693378E-2</v>
      </c>
      <c r="AN296" s="5">
        <f t="shared" si="237"/>
        <v>9.348452011229752E-2</v>
      </c>
      <c r="AO296" s="5">
        <f t="shared" si="238"/>
        <v>1.5921984360488646E-2</v>
      </c>
      <c r="AP296" s="5">
        <f t="shared" si="239"/>
        <v>0</v>
      </c>
      <c r="AQ296" s="5">
        <f t="shared" si="240"/>
        <v>0</v>
      </c>
      <c r="AR296" s="5">
        <f t="shared" si="241"/>
        <v>0</v>
      </c>
      <c r="AS296" s="5">
        <f t="shared" si="242"/>
        <v>0</v>
      </c>
      <c r="AT296" s="5">
        <f t="shared" si="243"/>
        <v>8.116032227968008E-4</v>
      </c>
      <c r="AU296" s="5">
        <f t="shared" si="244"/>
        <v>0</v>
      </c>
      <c r="AV296" s="1">
        <f t="shared" si="203"/>
        <v>1</v>
      </c>
    </row>
    <row r="297" spans="1:48">
      <c r="A297" s="1">
        <v>46.3</v>
      </c>
      <c r="B297" s="1">
        <v>3.3</v>
      </c>
      <c r="C297" s="1">
        <v>7.9</v>
      </c>
      <c r="D297" s="1">
        <v>30.9</v>
      </c>
      <c r="E297" s="1">
        <v>0.9</v>
      </c>
      <c r="F297" s="1">
        <v>9.5</v>
      </c>
      <c r="G297" s="1">
        <v>0.4</v>
      </c>
      <c r="H297" s="1">
        <v>0</v>
      </c>
      <c r="I297" s="1">
        <v>0</v>
      </c>
      <c r="J297" s="1">
        <v>0</v>
      </c>
      <c r="K297" s="1">
        <v>0</v>
      </c>
      <c r="L297" s="1">
        <v>0.3</v>
      </c>
      <c r="M297" s="1"/>
      <c r="N297" s="3">
        <f t="shared" si="218"/>
        <v>99.5</v>
      </c>
      <c r="O297" s="2">
        <v>1040</v>
      </c>
      <c r="P297" s="2">
        <v>1E-4</v>
      </c>
      <c r="Q297" s="2" t="s">
        <v>26</v>
      </c>
      <c r="S297" s="2" t="s">
        <v>137</v>
      </c>
      <c r="T297" s="5">
        <f t="shared" si="219"/>
        <v>0.77063914780292941</v>
      </c>
      <c r="U297" s="5">
        <f t="shared" si="220"/>
        <v>4.1301627033792233E-2</v>
      </c>
      <c r="V297" s="5">
        <f t="shared" si="221"/>
        <v>0.15496273048254219</v>
      </c>
      <c r="W297" s="5">
        <f t="shared" si="222"/>
        <v>0.43006263048016702</v>
      </c>
      <c r="X297" s="5">
        <f t="shared" si="223"/>
        <v>2.2332506203473948E-2</v>
      </c>
      <c r="Y297" s="5">
        <f t="shared" si="224"/>
        <v>0.16940085592011414</v>
      </c>
      <c r="Z297" s="5">
        <f t="shared" si="225"/>
        <v>1.2907389480477574E-2</v>
      </c>
      <c r="AA297" s="5">
        <f t="shared" si="226"/>
        <v>0</v>
      </c>
      <c r="AB297" s="5">
        <f t="shared" si="227"/>
        <v>0</v>
      </c>
      <c r="AC297" s="5">
        <f t="shared" si="228"/>
        <v>0</v>
      </c>
      <c r="AD297" s="5">
        <f t="shared" si="229"/>
        <v>0</v>
      </c>
      <c r="AE297" s="5">
        <f t="shared" si="230"/>
        <v>3.9476281334298305E-3</v>
      </c>
      <c r="AF297" s="5">
        <f t="shared" si="231"/>
        <v>0</v>
      </c>
      <c r="AG297" s="1">
        <f t="shared" ref="AG297:AG378" si="245">SUM(T297:AF297)</f>
        <v>1.6055545155369264</v>
      </c>
      <c r="AH297" s="1"/>
      <c r="AI297" s="5">
        <f t="shared" si="232"/>
        <v>0.47998317113836136</v>
      </c>
      <c r="AJ297" s="5">
        <f t="shared" si="233"/>
        <v>2.5724213431631889E-2</v>
      </c>
      <c r="AK297" s="5">
        <f t="shared" si="234"/>
        <v>9.6516642059157901E-2</v>
      </c>
      <c r="AL297" s="5">
        <f t="shared" si="235"/>
        <v>0.2678592513168862</v>
      </c>
      <c r="AM297" s="5">
        <f t="shared" si="236"/>
        <v>1.3909528444760131E-2</v>
      </c>
      <c r="AN297" s="5">
        <f t="shared" si="237"/>
        <v>0.10550925196299761</v>
      </c>
      <c r="AO297" s="5">
        <f t="shared" si="238"/>
        <v>8.0392097282110109E-3</v>
      </c>
      <c r="AP297" s="5">
        <f t="shared" si="239"/>
        <v>0</v>
      </c>
      <c r="AQ297" s="5">
        <f t="shared" si="240"/>
        <v>0</v>
      </c>
      <c r="AR297" s="5">
        <f t="shared" si="241"/>
        <v>0</v>
      </c>
      <c r="AS297" s="5">
        <f t="shared" si="242"/>
        <v>0</v>
      </c>
      <c r="AT297" s="5">
        <f t="shared" si="243"/>
        <v>2.4587319179938728E-3</v>
      </c>
      <c r="AU297" s="5">
        <f t="shared" si="244"/>
        <v>0</v>
      </c>
      <c r="AV297" s="1">
        <f t="shared" ref="AV297:AV378" si="246">SUM(AI297:AU297)</f>
        <v>0.99999999999999989</v>
      </c>
    </row>
    <row r="298" spans="1:48">
      <c r="A298" s="1">
        <v>46.8</v>
      </c>
      <c r="B298" s="1">
        <v>3.2</v>
      </c>
      <c r="C298" s="1">
        <v>7.8</v>
      </c>
      <c r="D298" s="1">
        <v>30</v>
      </c>
      <c r="E298" s="1">
        <v>1.1000000000000001</v>
      </c>
      <c r="F298" s="1">
        <v>10.3</v>
      </c>
      <c r="G298" s="1">
        <v>0.6</v>
      </c>
      <c r="H298" s="1">
        <v>0</v>
      </c>
      <c r="I298" s="1">
        <v>0</v>
      </c>
      <c r="J298" s="1">
        <v>0</v>
      </c>
      <c r="K298" s="1">
        <v>0</v>
      </c>
      <c r="L298" s="1">
        <v>0.1</v>
      </c>
      <c r="M298" s="1"/>
      <c r="N298" s="3">
        <f t="shared" si="218"/>
        <v>99.899999999999977</v>
      </c>
      <c r="O298" s="2">
        <v>1040</v>
      </c>
      <c r="P298" s="2">
        <v>1E-4</v>
      </c>
      <c r="Q298" s="2" t="s">
        <v>13</v>
      </c>
      <c r="S298" s="2" t="s">
        <v>137</v>
      </c>
      <c r="T298" s="5">
        <f t="shared" si="219"/>
        <v>0.77896138482023969</v>
      </c>
      <c r="U298" s="5">
        <f t="shared" si="220"/>
        <v>4.005006257822278E-2</v>
      </c>
      <c r="V298" s="5">
        <f t="shared" si="221"/>
        <v>0.15300117693213025</v>
      </c>
      <c r="W298" s="5">
        <f t="shared" si="222"/>
        <v>0.41753653444676414</v>
      </c>
      <c r="X298" s="5">
        <f t="shared" si="223"/>
        <v>2.7295285359801493E-2</v>
      </c>
      <c r="Y298" s="5">
        <f t="shared" si="224"/>
        <v>0.18366619115549218</v>
      </c>
      <c r="Z298" s="5">
        <f t="shared" si="225"/>
        <v>1.9361084220716359E-2</v>
      </c>
      <c r="AA298" s="5">
        <f t="shared" si="226"/>
        <v>0</v>
      </c>
      <c r="AB298" s="5">
        <f t="shared" si="227"/>
        <v>0</v>
      </c>
      <c r="AC298" s="5">
        <f t="shared" si="228"/>
        <v>0</v>
      </c>
      <c r="AD298" s="5">
        <f t="shared" si="229"/>
        <v>0</v>
      </c>
      <c r="AE298" s="5">
        <f t="shared" si="230"/>
        <v>1.3158760444766102E-3</v>
      </c>
      <c r="AF298" s="5">
        <f t="shared" si="231"/>
        <v>0</v>
      </c>
      <c r="AG298" s="1">
        <f t="shared" si="245"/>
        <v>1.6211875955578434</v>
      </c>
      <c r="AH298" s="1"/>
      <c r="AI298" s="5">
        <f t="shared" si="232"/>
        <v>0.4804881229998571</v>
      </c>
      <c r="AJ298" s="5">
        <f t="shared" si="233"/>
        <v>2.4704150641148802E-2</v>
      </c>
      <c r="AK298" s="5">
        <f t="shared" si="234"/>
        <v>9.4375985451260025E-2</v>
      </c>
      <c r="AL298" s="5">
        <f t="shared" si="235"/>
        <v>0.25754979595874078</v>
      </c>
      <c r="AM298" s="5">
        <f t="shared" si="236"/>
        <v>1.6836598944250686E-2</v>
      </c>
      <c r="AN298" s="5">
        <f t="shared" si="237"/>
        <v>0.11329114018559552</v>
      </c>
      <c r="AO298" s="5">
        <f t="shared" si="238"/>
        <v>1.1942531680952257E-2</v>
      </c>
      <c r="AP298" s="5">
        <f t="shared" si="239"/>
        <v>0</v>
      </c>
      <c r="AQ298" s="5">
        <f t="shared" si="240"/>
        <v>0</v>
      </c>
      <c r="AR298" s="5">
        <f t="shared" si="241"/>
        <v>0</v>
      </c>
      <c r="AS298" s="5">
        <f t="shared" si="242"/>
        <v>0</v>
      </c>
      <c r="AT298" s="5">
        <f t="shared" si="243"/>
        <v>8.1167413819486025E-4</v>
      </c>
      <c r="AU298" s="5">
        <f t="shared" si="244"/>
        <v>0</v>
      </c>
      <c r="AV298" s="1">
        <f t="shared" si="246"/>
        <v>1</v>
      </c>
    </row>
    <row r="299" spans="1:48">
      <c r="A299" s="1">
        <v>46.6</v>
      </c>
      <c r="B299" s="1">
        <v>3</v>
      </c>
      <c r="C299" s="1">
        <v>7.6</v>
      </c>
      <c r="D299" s="1">
        <v>30.6</v>
      </c>
      <c r="E299" s="1">
        <v>1.2</v>
      </c>
      <c r="F299" s="1">
        <v>10.7</v>
      </c>
      <c r="G299" s="1">
        <v>0.6</v>
      </c>
      <c r="H299" s="1">
        <v>0</v>
      </c>
      <c r="I299" s="1">
        <v>0</v>
      </c>
      <c r="J299" s="1">
        <v>0</v>
      </c>
      <c r="K299" s="1">
        <v>0</v>
      </c>
      <c r="L299" s="1">
        <v>0.3</v>
      </c>
      <c r="M299" s="1"/>
      <c r="N299" s="3">
        <f t="shared" si="218"/>
        <v>100.60000000000001</v>
      </c>
      <c r="O299" s="2">
        <v>1040</v>
      </c>
      <c r="P299" s="2">
        <v>1E-4</v>
      </c>
      <c r="Q299" s="2" t="s">
        <v>54</v>
      </c>
      <c r="S299" s="2" t="s">
        <v>137</v>
      </c>
      <c r="T299" s="5">
        <f t="shared" ref="T299:T313" si="247">A299/60.08</f>
        <v>0.77563249001331558</v>
      </c>
      <c r="U299" s="5">
        <f t="shared" ref="U299:U313" si="248">B299/79.9</f>
        <v>3.7546933667083851E-2</v>
      </c>
      <c r="V299" s="5">
        <f t="shared" ref="V299:V313" si="249">C299/50.98</f>
        <v>0.14907806983130639</v>
      </c>
      <c r="W299" s="5">
        <f t="shared" ref="W299:W313" si="250">D299/71.85</f>
        <v>0.42588726513569941</v>
      </c>
      <c r="X299" s="5">
        <f t="shared" ref="X299:X313" si="251">E299/40.3</f>
        <v>2.9776674937965261E-2</v>
      </c>
      <c r="Y299" s="5">
        <f t="shared" ref="Y299:Y313" si="252">F299/56.08</f>
        <v>0.19079885877318117</v>
      </c>
      <c r="Z299" s="5">
        <f t="shared" ref="Z299:Z313" si="253">G299/30.99</f>
        <v>1.9361084220716359E-2</v>
      </c>
      <c r="AA299" s="5">
        <f t="shared" ref="AA299:AA313" si="254">H299/47.1</f>
        <v>0</v>
      </c>
      <c r="AB299" s="5">
        <f t="shared" ref="AB299:AB313" si="255">I299/70.94</f>
        <v>0</v>
      </c>
      <c r="AC299" s="5">
        <f t="shared" ref="AC299:AC313" si="256">J299/70.9725</f>
        <v>0</v>
      </c>
      <c r="AD299" s="5">
        <f t="shared" ref="AD299:AD313" si="257">K299/74.71</f>
        <v>0</v>
      </c>
      <c r="AE299" s="5">
        <f t="shared" ref="AE299:AE313" si="258">L299/75.995</f>
        <v>3.9476281334298305E-3</v>
      </c>
      <c r="AF299" s="5">
        <f t="shared" ref="AF299:AF313" si="259">M299/74.93</f>
        <v>0</v>
      </c>
      <c r="AG299" s="1">
        <f t="shared" si="245"/>
        <v>1.6320290047126982</v>
      </c>
      <c r="AH299" s="1"/>
      <c r="AI299" s="5">
        <f t="shared" si="232"/>
        <v>0.47525655964053021</v>
      </c>
      <c r="AJ299" s="5">
        <f t="shared" si="233"/>
        <v>2.3006290671711192E-2</v>
      </c>
      <c r="AK299" s="5">
        <f t="shared" si="234"/>
        <v>9.1345233081534624E-2</v>
      </c>
      <c r="AL299" s="5">
        <f t="shared" si="235"/>
        <v>0.26095569619528453</v>
      </c>
      <c r="AM299" s="5">
        <f t="shared" si="236"/>
        <v>1.8245187341634984E-2</v>
      </c>
      <c r="AN299" s="5">
        <f t="shared" si="237"/>
        <v>0.11690898766028324</v>
      </c>
      <c r="AO299" s="5">
        <f t="shared" si="238"/>
        <v>1.1863198610324133E-2</v>
      </c>
      <c r="AP299" s="5">
        <f t="shared" si="239"/>
        <v>0</v>
      </c>
      <c r="AQ299" s="5">
        <f t="shared" si="240"/>
        <v>0</v>
      </c>
      <c r="AR299" s="5">
        <f t="shared" si="241"/>
        <v>0</v>
      </c>
      <c r="AS299" s="5">
        <f t="shared" si="242"/>
        <v>0</v>
      </c>
      <c r="AT299" s="5">
        <f t="shared" si="243"/>
        <v>2.4188467986969199E-3</v>
      </c>
      <c r="AU299" s="5">
        <f t="shared" si="244"/>
        <v>0</v>
      </c>
      <c r="AV299" s="1">
        <f t="shared" si="246"/>
        <v>0.99999999999999989</v>
      </c>
    </row>
    <row r="300" spans="1:48">
      <c r="A300" s="1">
        <v>46.1</v>
      </c>
      <c r="B300" s="1">
        <v>3.6</v>
      </c>
      <c r="C300" s="1">
        <v>7.3</v>
      </c>
      <c r="D300" s="1">
        <v>30.6</v>
      </c>
      <c r="E300" s="1">
        <v>0.6</v>
      </c>
      <c r="F300" s="1">
        <v>10.5</v>
      </c>
      <c r="G300" s="1">
        <v>0.9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/>
      <c r="N300" s="3">
        <f t="shared" si="218"/>
        <v>99.6</v>
      </c>
      <c r="O300" s="2">
        <v>1025</v>
      </c>
      <c r="P300" s="2">
        <v>1E-4</v>
      </c>
      <c r="Q300" s="2" t="s">
        <v>42</v>
      </c>
      <c r="S300" s="2" t="s">
        <v>137</v>
      </c>
      <c r="T300" s="5">
        <f t="shared" si="247"/>
        <v>0.76731025299600542</v>
      </c>
      <c r="U300" s="5">
        <f t="shared" si="248"/>
        <v>4.5056320400500623E-2</v>
      </c>
      <c r="V300" s="5">
        <f t="shared" si="249"/>
        <v>0.14319340918007062</v>
      </c>
      <c r="W300" s="5">
        <f t="shared" si="250"/>
        <v>0.42588726513569941</v>
      </c>
      <c r="X300" s="5">
        <f t="shared" si="251"/>
        <v>1.488833746898263E-2</v>
      </c>
      <c r="Y300" s="5">
        <f t="shared" si="252"/>
        <v>0.18723252496433668</v>
      </c>
      <c r="Z300" s="5">
        <f t="shared" si="253"/>
        <v>2.9041626331074544E-2</v>
      </c>
      <c r="AA300" s="5">
        <f t="shared" si="254"/>
        <v>0</v>
      </c>
      <c r="AB300" s="5">
        <f t="shared" si="255"/>
        <v>0</v>
      </c>
      <c r="AC300" s="5">
        <f t="shared" si="256"/>
        <v>0</v>
      </c>
      <c r="AD300" s="5">
        <f t="shared" si="257"/>
        <v>0</v>
      </c>
      <c r="AE300" s="5">
        <f t="shared" si="258"/>
        <v>0</v>
      </c>
      <c r="AF300" s="5">
        <f t="shared" si="259"/>
        <v>0</v>
      </c>
      <c r="AG300" s="1">
        <f t="shared" si="245"/>
        <v>1.6126097364766698</v>
      </c>
      <c r="AH300" s="1"/>
      <c r="AI300" s="5">
        <f t="shared" si="232"/>
        <v>0.47581893848196194</v>
      </c>
      <c r="AJ300" s="5">
        <f t="shared" si="233"/>
        <v>2.7940002705764681E-2</v>
      </c>
      <c r="AK300" s="5">
        <f t="shared" si="234"/>
        <v>8.8796071325309311E-2</v>
      </c>
      <c r="AL300" s="5">
        <f t="shared" si="235"/>
        <v>0.26409816057926355</v>
      </c>
      <c r="AM300" s="5">
        <f t="shared" si="236"/>
        <v>9.232449198472284E-3</v>
      </c>
      <c r="AN300" s="5">
        <f t="shared" si="237"/>
        <v>0.11610529238984627</v>
      </c>
      <c r="AO300" s="5">
        <f t="shared" si="238"/>
        <v>1.8009085319382046E-2</v>
      </c>
      <c r="AP300" s="5">
        <f t="shared" si="239"/>
        <v>0</v>
      </c>
      <c r="AQ300" s="5">
        <f t="shared" si="240"/>
        <v>0</v>
      </c>
      <c r="AR300" s="5">
        <f t="shared" si="241"/>
        <v>0</v>
      </c>
      <c r="AS300" s="5">
        <f t="shared" si="242"/>
        <v>0</v>
      </c>
      <c r="AT300" s="5">
        <f t="shared" si="243"/>
        <v>0</v>
      </c>
      <c r="AU300" s="5">
        <f t="shared" si="244"/>
        <v>0</v>
      </c>
      <c r="AV300" s="1">
        <f t="shared" si="246"/>
        <v>1</v>
      </c>
    </row>
    <row r="301" spans="1:48">
      <c r="A301" s="1">
        <v>46.4</v>
      </c>
      <c r="B301" s="1">
        <v>3.6</v>
      </c>
      <c r="C301" s="1">
        <v>7.1</v>
      </c>
      <c r="D301" s="1">
        <v>31</v>
      </c>
      <c r="E301" s="1">
        <v>0.7</v>
      </c>
      <c r="F301" s="1">
        <v>10.4</v>
      </c>
      <c r="G301" s="1">
        <v>0.5</v>
      </c>
      <c r="H301" s="1">
        <v>0</v>
      </c>
      <c r="I301" s="1">
        <v>0</v>
      </c>
      <c r="J301" s="1">
        <v>0</v>
      </c>
      <c r="K301" s="1">
        <v>0</v>
      </c>
      <c r="L301" s="1">
        <v>0.1</v>
      </c>
      <c r="M301" s="1"/>
      <c r="N301" s="3">
        <f t="shared" si="218"/>
        <v>99.8</v>
      </c>
      <c r="O301" s="2">
        <v>1025</v>
      </c>
      <c r="P301" s="2">
        <v>1E-4</v>
      </c>
      <c r="Q301" s="2" t="s">
        <v>26</v>
      </c>
      <c r="S301" s="2" t="s">
        <v>137</v>
      </c>
      <c r="T301" s="5">
        <f t="shared" si="247"/>
        <v>0.77230359520639147</v>
      </c>
      <c r="U301" s="5">
        <f t="shared" si="248"/>
        <v>4.5056320400500623E-2</v>
      </c>
      <c r="V301" s="5">
        <f t="shared" si="249"/>
        <v>0.13927030207924676</v>
      </c>
      <c r="W301" s="5">
        <f t="shared" si="250"/>
        <v>0.43145441892832292</v>
      </c>
      <c r="X301" s="5">
        <f t="shared" si="251"/>
        <v>1.7369727047146403E-2</v>
      </c>
      <c r="Y301" s="5">
        <f t="shared" si="252"/>
        <v>0.18544935805991442</v>
      </c>
      <c r="Z301" s="5">
        <f t="shared" si="253"/>
        <v>1.6134236850596968E-2</v>
      </c>
      <c r="AA301" s="5">
        <f t="shared" si="254"/>
        <v>0</v>
      </c>
      <c r="AB301" s="5">
        <f t="shared" si="255"/>
        <v>0</v>
      </c>
      <c r="AC301" s="5">
        <f t="shared" si="256"/>
        <v>0</v>
      </c>
      <c r="AD301" s="5">
        <f t="shared" si="257"/>
        <v>0</v>
      </c>
      <c r="AE301" s="5">
        <f t="shared" si="258"/>
        <v>1.3158760444766102E-3</v>
      </c>
      <c r="AF301" s="5">
        <f t="shared" si="259"/>
        <v>0</v>
      </c>
      <c r="AG301" s="1">
        <f t="shared" si="245"/>
        <v>1.6083538346165962</v>
      </c>
      <c r="AH301" s="1"/>
      <c r="AI301" s="5">
        <f t="shared" si="232"/>
        <v>0.48018264301306268</v>
      </c>
      <c r="AJ301" s="5">
        <f t="shared" si="233"/>
        <v>2.8013935385829618E-2</v>
      </c>
      <c r="AK301" s="5">
        <f t="shared" si="234"/>
        <v>8.659183015685501E-2</v>
      </c>
      <c r="AL301" s="5">
        <f t="shared" si="235"/>
        <v>0.26825839541158814</v>
      </c>
      <c r="AM301" s="5">
        <f t="shared" si="236"/>
        <v>1.0799692625651025E-2</v>
      </c>
      <c r="AN301" s="5">
        <f t="shared" si="237"/>
        <v>0.11530383058036625</v>
      </c>
      <c r="AO301" s="5">
        <f t="shared" si="238"/>
        <v>1.0031521984366762E-2</v>
      </c>
      <c r="AP301" s="5">
        <f t="shared" si="239"/>
        <v>0</v>
      </c>
      <c r="AQ301" s="5">
        <f t="shared" si="240"/>
        <v>0</v>
      </c>
      <c r="AR301" s="5">
        <f t="shared" si="241"/>
        <v>0</v>
      </c>
      <c r="AS301" s="5">
        <f t="shared" si="242"/>
        <v>0</v>
      </c>
      <c r="AT301" s="5">
        <f t="shared" si="243"/>
        <v>8.1815084228048138E-4</v>
      </c>
      <c r="AU301" s="5">
        <f t="shared" si="244"/>
        <v>0</v>
      </c>
      <c r="AV301" s="1">
        <f t="shared" si="246"/>
        <v>1</v>
      </c>
    </row>
    <row r="302" spans="1:48">
      <c r="A302" s="1">
        <v>47.6</v>
      </c>
      <c r="B302" s="1">
        <v>6</v>
      </c>
      <c r="C302" s="1">
        <v>13.7</v>
      </c>
      <c r="D302" s="1">
        <v>14.1</v>
      </c>
      <c r="E302" s="1">
        <v>8.3000000000000007</v>
      </c>
      <c r="F302" s="1">
        <v>9.6999999999999993</v>
      </c>
      <c r="G302" s="1">
        <v>0.8</v>
      </c>
      <c r="H302" s="1">
        <v>0</v>
      </c>
      <c r="I302" s="1">
        <v>0</v>
      </c>
      <c r="J302" s="1">
        <v>0</v>
      </c>
      <c r="K302" s="1">
        <v>0</v>
      </c>
      <c r="L302" s="1">
        <v>0.2</v>
      </c>
      <c r="M302" s="1"/>
      <c r="N302" s="3">
        <f t="shared" si="218"/>
        <v>100.39999999999999</v>
      </c>
      <c r="O302" s="2">
        <v>1170</v>
      </c>
      <c r="P302" s="2">
        <v>1E-4</v>
      </c>
      <c r="Q302" s="2" t="s">
        <v>47</v>
      </c>
      <c r="S302" s="2" t="s">
        <v>137</v>
      </c>
      <c r="T302" s="5">
        <f t="shared" si="247"/>
        <v>0.79227696404793613</v>
      </c>
      <c r="U302" s="5">
        <f t="shared" si="248"/>
        <v>7.5093867334167702E-2</v>
      </c>
      <c r="V302" s="5">
        <f t="shared" si="249"/>
        <v>0.26873283640643392</v>
      </c>
      <c r="W302" s="5">
        <f t="shared" si="250"/>
        <v>0.19624217118997914</v>
      </c>
      <c r="X302" s="5">
        <f t="shared" si="251"/>
        <v>0.20595533498759308</v>
      </c>
      <c r="Y302" s="5">
        <f t="shared" si="252"/>
        <v>0.17296718972895864</v>
      </c>
      <c r="Z302" s="5">
        <f t="shared" si="253"/>
        <v>2.5814778960955149E-2</v>
      </c>
      <c r="AA302" s="5">
        <f t="shared" si="254"/>
        <v>0</v>
      </c>
      <c r="AB302" s="5">
        <f t="shared" si="255"/>
        <v>0</v>
      </c>
      <c r="AC302" s="5">
        <f t="shared" si="256"/>
        <v>0</v>
      </c>
      <c r="AD302" s="5">
        <f t="shared" si="257"/>
        <v>0</v>
      </c>
      <c r="AE302" s="5">
        <f t="shared" si="258"/>
        <v>2.6317520889532204E-3</v>
      </c>
      <c r="AF302" s="5">
        <f t="shared" si="259"/>
        <v>0</v>
      </c>
      <c r="AG302" s="1">
        <f t="shared" si="245"/>
        <v>1.7397148947449768</v>
      </c>
      <c r="AH302" s="1"/>
      <c r="AI302" s="5">
        <f t="shared" si="232"/>
        <v>0.45540620847766855</v>
      </c>
      <c r="AJ302" s="5">
        <f t="shared" si="233"/>
        <v>4.3164467672834203E-2</v>
      </c>
      <c r="AK302" s="5">
        <f t="shared" si="234"/>
        <v>0.15446946923209923</v>
      </c>
      <c r="AL302" s="5">
        <f t="shared" si="235"/>
        <v>0.11280133991078239</v>
      </c>
      <c r="AM302" s="5">
        <f t="shared" si="236"/>
        <v>0.11838453278161068</v>
      </c>
      <c r="AN302" s="5">
        <f t="shared" si="237"/>
        <v>9.9422721649062934E-2</v>
      </c>
      <c r="AO302" s="5">
        <f t="shared" si="238"/>
        <v>1.4838511206021096E-2</v>
      </c>
      <c r="AP302" s="5">
        <f t="shared" si="239"/>
        <v>0</v>
      </c>
      <c r="AQ302" s="5">
        <f t="shared" si="240"/>
        <v>0</v>
      </c>
      <c r="AR302" s="5">
        <f t="shared" si="241"/>
        <v>0</v>
      </c>
      <c r="AS302" s="5">
        <f t="shared" si="242"/>
        <v>0</v>
      </c>
      <c r="AT302" s="5">
        <f t="shared" si="243"/>
        <v>1.5127490699210267E-3</v>
      </c>
      <c r="AU302" s="5">
        <f t="shared" si="244"/>
        <v>0</v>
      </c>
      <c r="AV302" s="1">
        <f t="shared" si="246"/>
        <v>1</v>
      </c>
    </row>
    <row r="303" spans="1:48">
      <c r="A303" s="1">
        <v>47.1</v>
      </c>
      <c r="B303" s="1">
        <v>6.16</v>
      </c>
      <c r="C303" s="1">
        <v>12.2</v>
      </c>
      <c r="D303" s="1">
        <v>13.2</v>
      </c>
      <c r="E303" s="1">
        <v>7.8</v>
      </c>
      <c r="F303" s="1">
        <v>12.1</v>
      </c>
      <c r="G303" s="1">
        <v>0.48</v>
      </c>
      <c r="H303" s="1">
        <v>0</v>
      </c>
      <c r="I303" s="1">
        <v>0</v>
      </c>
      <c r="J303" s="1">
        <v>0</v>
      </c>
      <c r="K303" s="1">
        <v>0</v>
      </c>
      <c r="L303" s="1">
        <v>0.31</v>
      </c>
      <c r="M303" s="1"/>
      <c r="N303" s="3">
        <f t="shared" si="218"/>
        <v>99.350000000000009</v>
      </c>
      <c r="O303" s="2">
        <v>1160</v>
      </c>
      <c r="P303" s="2">
        <v>1E-4</v>
      </c>
      <c r="Q303" s="2" t="s">
        <v>51</v>
      </c>
      <c r="S303" s="2" t="s">
        <v>137</v>
      </c>
      <c r="T303" s="5">
        <f t="shared" si="247"/>
        <v>0.78395472703062585</v>
      </c>
      <c r="U303" s="5">
        <f t="shared" si="248"/>
        <v>7.709637046307885E-2</v>
      </c>
      <c r="V303" s="5">
        <f t="shared" si="249"/>
        <v>0.23930953315025499</v>
      </c>
      <c r="W303" s="5">
        <f t="shared" si="250"/>
        <v>0.1837160751565762</v>
      </c>
      <c r="X303" s="5">
        <f t="shared" si="251"/>
        <v>0.19354838709677422</v>
      </c>
      <c r="Y303" s="5">
        <f t="shared" si="252"/>
        <v>0.21576319543509273</v>
      </c>
      <c r="Z303" s="5">
        <f t="shared" si="253"/>
        <v>1.5488867376573089E-2</v>
      </c>
      <c r="AA303" s="5">
        <f t="shared" si="254"/>
        <v>0</v>
      </c>
      <c r="AB303" s="5">
        <f t="shared" si="255"/>
        <v>0</v>
      </c>
      <c r="AC303" s="5">
        <f t="shared" si="256"/>
        <v>0</v>
      </c>
      <c r="AD303" s="5">
        <f t="shared" si="257"/>
        <v>0</v>
      </c>
      <c r="AE303" s="5">
        <f t="shared" si="258"/>
        <v>4.0792157378774915E-3</v>
      </c>
      <c r="AF303" s="5">
        <f t="shared" si="259"/>
        <v>0</v>
      </c>
      <c r="AG303" s="1">
        <f t="shared" si="245"/>
        <v>1.7129563714468536</v>
      </c>
      <c r="AH303" s="1"/>
      <c r="AI303" s="5">
        <f t="shared" si="232"/>
        <v>0.45766181795304933</v>
      </c>
      <c r="AJ303" s="5">
        <f t="shared" si="233"/>
        <v>4.5007784055795405E-2</v>
      </c>
      <c r="AK303" s="5">
        <f t="shared" si="234"/>
        <v>0.13970556234781478</v>
      </c>
      <c r="AL303" s="5">
        <f t="shared" si="235"/>
        <v>0.10725087820035946</v>
      </c>
      <c r="AM303" s="5">
        <f t="shared" si="236"/>
        <v>0.1129908445556573</v>
      </c>
      <c r="AN303" s="5">
        <f t="shared" si="237"/>
        <v>0.12595953932723208</v>
      </c>
      <c r="AO303" s="5">
        <f t="shared" si="238"/>
        <v>9.0421843981293992E-3</v>
      </c>
      <c r="AP303" s="5">
        <f t="shared" si="239"/>
        <v>0</v>
      </c>
      <c r="AQ303" s="5">
        <f t="shared" si="240"/>
        <v>0</v>
      </c>
      <c r="AR303" s="5">
        <f t="shared" si="241"/>
        <v>0</v>
      </c>
      <c r="AS303" s="5">
        <f t="shared" si="242"/>
        <v>0</v>
      </c>
      <c r="AT303" s="5">
        <f t="shared" si="243"/>
        <v>2.3813891619621171E-3</v>
      </c>
      <c r="AU303" s="5">
        <f t="shared" si="244"/>
        <v>0</v>
      </c>
      <c r="AV303" s="1">
        <f t="shared" si="246"/>
        <v>0.99999999999999989</v>
      </c>
    </row>
    <row r="304" spans="1:48">
      <c r="A304" s="1">
        <v>47.5</v>
      </c>
      <c r="B304" s="1">
        <v>5.84</v>
      </c>
      <c r="C304" s="1">
        <v>12.2</v>
      </c>
      <c r="D304" s="1">
        <v>13.5</v>
      </c>
      <c r="E304" s="1">
        <v>7.77</v>
      </c>
      <c r="F304" s="1">
        <v>13</v>
      </c>
      <c r="G304" s="1">
        <v>0.46</v>
      </c>
      <c r="H304" s="1">
        <v>0</v>
      </c>
      <c r="I304" s="1">
        <v>0</v>
      </c>
      <c r="J304" s="1">
        <v>0</v>
      </c>
      <c r="K304" s="1">
        <v>0</v>
      </c>
      <c r="L304" s="1">
        <v>0.3</v>
      </c>
      <c r="M304" s="1"/>
      <c r="N304" s="3">
        <f t="shared" si="218"/>
        <v>100.57</v>
      </c>
      <c r="O304" s="2">
        <v>1160</v>
      </c>
      <c r="P304" s="2">
        <v>1E-4</v>
      </c>
      <c r="Q304" s="2" t="s">
        <v>51</v>
      </c>
      <c r="S304" s="2" t="s">
        <v>137</v>
      </c>
      <c r="T304" s="5">
        <f t="shared" si="247"/>
        <v>0.79061251664447407</v>
      </c>
      <c r="U304" s="5">
        <f t="shared" si="248"/>
        <v>7.3091364205256568E-2</v>
      </c>
      <c r="V304" s="5">
        <f t="shared" si="249"/>
        <v>0.23930953315025499</v>
      </c>
      <c r="W304" s="5">
        <f t="shared" si="250"/>
        <v>0.18789144050104387</v>
      </c>
      <c r="X304" s="5">
        <f t="shared" si="251"/>
        <v>0.19280397022332507</v>
      </c>
      <c r="Y304" s="5">
        <f t="shared" si="252"/>
        <v>0.23181169757489301</v>
      </c>
      <c r="Z304" s="5">
        <f t="shared" si="253"/>
        <v>1.4843497902549211E-2</v>
      </c>
      <c r="AA304" s="5">
        <f t="shared" si="254"/>
        <v>0</v>
      </c>
      <c r="AB304" s="5">
        <f t="shared" si="255"/>
        <v>0</v>
      </c>
      <c r="AC304" s="5">
        <f t="shared" si="256"/>
        <v>0</v>
      </c>
      <c r="AD304" s="5">
        <f t="shared" si="257"/>
        <v>0</v>
      </c>
      <c r="AE304" s="5">
        <f t="shared" si="258"/>
        <v>3.9476281334298305E-3</v>
      </c>
      <c r="AF304" s="5">
        <f t="shared" si="259"/>
        <v>0</v>
      </c>
      <c r="AG304" s="1">
        <f t="shared" si="245"/>
        <v>1.7343116483352266</v>
      </c>
      <c r="AH304" s="1"/>
      <c r="AI304" s="5">
        <f t="shared" si="232"/>
        <v>0.45586530967683148</v>
      </c>
      <c r="AJ304" s="5">
        <f t="shared" si="233"/>
        <v>4.214430795953962E-2</v>
      </c>
      <c r="AK304" s="5">
        <f t="shared" si="234"/>
        <v>0.13798531156725452</v>
      </c>
      <c r="AL304" s="5">
        <f t="shared" si="235"/>
        <v>0.10833776079483852</v>
      </c>
      <c r="AM304" s="5">
        <f t="shared" si="236"/>
        <v>0.11117031382935037</v>
      </c>
      <c r="AN304" s="5">
        <f t="shared" si="237"/>
        <v>0.1336620772843278</v>
      </c>
      <c r="AO304" s="5">
        <f t="shared" si="238"/>
        <v>8.558725830387838E-3</v>
      </c>
      <c r="AP304" s="5">
        <f t="shared" si="239"/>
        <v>0</v>
      </c>
      <c r="AQ304" s="5">
        <f t="shared" si="240"/>
        <v>0</v>
      </c>
      <c r="AR304" s="5">
        <f t="shared" si="241"/>
        <v>0</v>
      </c>
      <c r="AS304" s="5">
        <f t="shared" si="242"/>
        <v>0</v>
      </c>
      <c r="AT304" s="5">
        <f t="shared" si="243"/>
        <v>2.2761930574699053E-3</v>
      </c>
      <c r="AU304" s="5">
        <f t="shared" si="244"/>
        <v>0</v>
      </c>
      <c r="AV304" s="1">
        <f t="shared" si="246"/>
        <v>1</v>
      </c>
    </row>
    <row r="305" spans="1:48">
      <c r="A305" s="1">
        <v>47.3</v>
      </c>
      <c r="B305" s="1">
        <v>5.8</v>
      </c>
      <c r="C305" s="1">
        <v>12.2</v>
      </c>
      <c r="D305" s="1">
        <v>13</v>
      </c>
      <c r="E305" s="1">
        <v>7.79</v>
      </c>
      <c r="F305" s="1">
        <v>13</v>
      </c>
      <c r="G305" s="1">
        <v>0.48</v>
      </c>
      <c r="H305" s="1">
        <v>0</v>
      </c>
      <c r="I305" s="1">
        <v>0</v>
      </c>
      <c r="J305" s="1">
        <v>0</v>
      </c>
      <c r="K305" s="1">
        <v>0</v>
      </c>
      <c r="L305" s="1">
        <v>0.3</v>
      </c>
      <c r="M305" s="1"/>
      <c r="N305" s="3">
        <f t="shared" si="218"/>
        <v>99.87</v>
      </c>
      <c r="O305" s="2">
        <v>1160</v>
      </c>
      <c r="P305" s="2">
        <v>1E-4</v>
      </c>
      <c r="Q305" s="2" t="s">
        <v>49</v>
      </c>
      <c r="S305" s="2" t="s">
        <v>137</v>
      </c>
      <c r="T305" s="5">
        <f t="shared" si="247"/>
        <v>0.78728362183754996</v>
      </c>
      <c r="U305" s="5">
        <f t="shared" si="248"/>
        <v>7.2590738423028781E-2</v>
      </c>
      <c r="V305" s="5">
        <f t="shared" si="249"/>
        <v>0.23930953315025499</v>
      </c>
      <c r="W305" s="5">
        <f t="shared" si="250"/>
        <v>0.18093249826026445</v>
      </c>
      <c r="X305" s="5">
        <f t="shared" si="251"/>
        <v>0.19330024813895783</v>
      </c>
      <c r="Y305" s="5">
        <f t="shared" si="252"/>
        <v>0.23181169757489301</v>
      </c>
      <c r="Z305" s="5">
        <f t="shared" si="253"/>
        <v>1.5488867376573089E-2</v>
      </c>
      <c r="AA305" s="5">
        <f t="shared" si="254"/>
        <v>0</v>
      </c>
      <c r="AB305" s="5">
        <f t="shared" si="255"/>
        <v>0</v>
      </c>
      <c r="AC305" s="5">
        <f t="shared" si="256"/>
        <v>0</v>
      </c>
      <c r="AD305" s="5">
        <f t="shared" si="257"/>
        <v>0</v>
      </c>
      <c r="AE305" s="5">
        <f t="shared" si="258"/>
        <v>3.9476281334298305E-3</v>
      </c>
      <c r="AF305" s="5">
        <f t="shared" si="259"/>
        <v>0</v>
      </c>
      <c r="AG305" s="1">
        <f t="shared" si="245"/>
        <v>1.7246648328949521</v>
      </c>
      <c r="AH305" s="1"/>
      <c r="AI305" s="5">
        <f t="shared" si="232"/>
        <v>0.45648499744500953</v>
      </c>
      <c r="AJ305" s="5">
        <f t="shared" si="233"/>
        <v>4.2089765523415312E-2</v>
      </c>
      <c r="AK305" s="5">
        <f t="shared" si="234"/>
        <v>0.13875712462262002</v>
      </c>
      <c r="AL305" s="5">
        <f t="shared" si="235"/>
        <v>0.10490878854215316</v>
      </c>
      <c r="AM305" s="5">
        <f t="shared" si="236"/>
        <v>0.11207989196051032</v>
      </c>
      <c r="AN305" s="5">
        <f t="shared" si="237"/>
        <v>0.13440970857264095</v>
      </c>
      <c r="AO305" s="5">
        <f t="shared" si="238"/>
        <v>8.9807985187325395E-3</v>
      </c>
      <c r="AP305" s="5">
        <f t="shared" si="239"/>
        <v>0</v>
      </c>
      <c r="AQ305" s="5">
        <f t="shared" si="240"/>
        <v>0</v>
      </c>
      <c r="AR305" s="5">
        <f t="shared" si="241"/>
        <v>0</v>
      </c>
      <c r="AS305" s="5">
        <f t="shared" si="242"/>
        <v>0</v>
      </c>
      <c r="AT305" s="5">
        <f t="shared" si="243"/>
        <v>2.2889248149180978E-3</v>
      </c>
      <c r="AU305" s="5">
        <f t="shared" si="244"/>
        <v>0</v>
      </c>
      <c r="AV305" s="1">
        <f t="shared" si="246"/>
        <v>0.99999999999999989</v>
      </c>
    </row>
    <row r="306" spans="1:48">
      <c r="A306" s="1">
        <v>46.5</v>
      </c>
      <c r="B306" s="1">
        <v>3.56</v>
      </c>
      <c r="C306" s="1">
        <v>15</v>
      </c>
      <c r="D306" s="1">
        <v>10.5</v>
      </c>
      <c r="E306" s="1">
        <v>5.77</v>
      </c>
      <c r="F306" s="1">
        <v>10.8</v>
      </c>
      <c r="G306" s="1">
        <v>3.69</v>
      </c>
      <c r="H306" s="1">
        <v>1.39</v>
      </c>
      <c r="I306" s="1">
        <v>0.15</v>
      </c>
      <c r="J306" s="1">
        <v>1.05</v>
      </c>
      <c r="K306" s="1"/>
      <c r="L306" s="1"/>
      <c r="M306" s="1"/>
      <c r="N306" s="3">
        <f t="shared" si="218"/>
        <v>98.41</v>
      </c>
      <c r="O306" s="2">
        <v>1150</v>
      </c>
      <c r="P306" s="2">
        <v>1E-4</v>
      </c>
      <c r="Q306" s="2" t="s">
        <v>7</v>
      </c>
      <c r="R306" s="2" t="s">
        <v>110</v>
      </c>
      <c r="S306" s="2" t="s">
        <v>140</v>
      </c>
      <c r="T306" s="5">
        <f t="shared" si="247"/>
        <v>0.77396804260985352</v>
      </c>
      <c r="U306" s="5">
        <f t="shared" si="248"/>
        <v>4.4555694618272836E-2</v>
      </c>
      <c r="V306" s="5">
        <f t="shared" si="249"/>
        <v>0.29423303256178895</v>
      </c>
      <c r="W306" s="5">
        <f t="shared" si="250"/>
        <v>0.14613778705636746</v>
      </c>
      <c r="X306" s="5">
        <f t="shared" si="251"/>
        <v>0.14317617866004964</v>
      </c>
      <c r="Y306" s="5">
        <f t="shared" si="252"/>
        <v>0.19258202567760344</v>
      </c>
      <c r="Z306" s="5">
        <f t="shared" si="253"/>
        <v>0.11907066795740562</v>
      </c>
      <c r="AA306" s="5">
        <f t="shared" si="254"/>
        <v>2.9511677282377916E-2</v>
      </c>
      <c r="AB306" s="5">
        <f t="shared" si="255"/>
        <v>2.11446292641669E-3</v>
      </c>
      <c r="AC306" s="5">
        <f t="shared" si="256"/>
        <v>1.4794462643981826E-2</v>
      </c>
      <c r="AD306" s="5">
        <f t="shared" si="257"/>
        <v>0</v>
      </c>
      <c r="AE306" s="5">
        <f t="shared" si="258"/>
        <v>0</v>
      </c>
      <c r="AF306" s="5">
        <f t="shared" si="259"/>
        <v>0</v>
      </c>
      <c r="AG306" s="1">
        <f t="shared" si="245"/>
        <v>1.7601440319941177</v>
      </c>
      <c r="AH306" s="1"/>
      <c r="AI306" s="5">
        <f t="shared" si="232"/>
        <v>0.43971858469616426</v>
      </c>
      <c r="AJ306" s="5">
        <f t="shared" si="233"/>
        <v>2.5313664000436605E-2</v>
      </c>
      <c r="AK306" s="5">
        <f t="shared" si="234"/>
        <v>0.16716417930210173</v>
      </c>
      <c r="AL306" s="5">
        <f t="shared" si="235"/>
        <v>8.302603900591235E-2</v>
      </c>
      <c r="AM306" s="5">
        <f t="shared" si="236"/>
        <v>8.1343444659947084E-2</v>
      </c>
      <c r="AN306" s="5">
        <f t="shared" si="237"/>
        <v>0.10941265156546406</v>
      </c>
      <c r="AO306" s="5">
        <f t="shared" si="238"/>
        <v>6.7648252525395344E-2</v>
      </c>
      <c r="AP306" s="5">
        <f t="shared" si="239"/>
        <v>1.6766626336222775E-2</v>
      </c>
      <c r="AQ306" s="5">
        <f t="shared" si="240"/>
        <v>1.2013010799014864E-3</v>
      </c>
      <c r="AR306" s="5">
        <f t="shared" si="241"/>
        <v>8.4052568284544039E-3</v>
      </c>
      <c r="AS306" s="5">
        <f t="shared" si="242"/>
        <v>0</v>
      </c>
      <c r="AT306" s="5">
        <f t="shared" si="243"/>
        <v>0</v>
      </c>
      <c r="AU306" s="5">
        <f t="shared" si="244"/>
        <v>0</v>
      </c>
      <c r="AV306" s="1">
        <f t="shared" si="246"/>
        <v>1</v>
      </c>
    </row>
    <row r="307" spans="1:48">
      <c r="A307" s="1">
        <v>45.8</v>
      </c>
      <c r="B307" s="1">
        <v>4.33</v>
      </c>
      <c r="C307" s="1">
        <v>14.1</v>
      </c>
      <c r="D307" s="1">
        <v>11.7</v>
      </c>
      <c r="E307" s="1">
        <v>4.9000000000000004</v>
      </c>
      <c r="F307" s="1">
        <v>10.5</v>
      </c>
      <c r="G307" s="1">
        <v>3.98</v>
      </c>
      <c r="H307" s="1">
        <v>1.7</v>
      </c>
      <c r="I307" s="1">
        <v>0.17</v>
      </c>
      <c r="J307" s="1">
        <v>1.36</v>
      </c>
      <c r="K307" s="1"/>
      <c r="L307" s="1"/>
      <c r="M307" s="1"/>
      <c r="N307" s="3">
        <f t="shared" si="218"/>
        <v>98.54</v>
      </c>
      <c r="O307" s="2">
        <v>1126</v>
      </c>
      <c r="P307" s="2">
        <v>1E-4</v>
      </c>
      <c r="Q307" s="2" t="s">
        <v>10</v>
      </c>
      <c r="S307" s="2" t="s">
        <v>140</v>
      </c>
      <c r="T307" s="5">
        <f t="shared" si="247"/>
        <v>0.76231691078561914</v>
      </c>
      <c r="U307" s="5">
        <f t="shared" si="248"/>
        <v>5.4192740926157695E-2</v>
      </c>
      <c r="V307" s="5">
        <f t="shared" si="249"/>
        <v>0.27657905060808163</v>
      </c>
      <c r="W307" s="5">
        <f t="shared" si="250"/>
        <v>0.162839248434238</v>
      </c>
      <c r="X307" s="5">
        <f t="shared" si="251"/>
        <v>0.12158808933002484</v>
      </c>
      <c r="Y307" s="5">
        <f t="shared" si="252"/>
        <v>0.18723252496433668</v>
      </c>
      <c r="Z307" s="5">
        <f t="shared" si="253"/>
        <v>0.12842852533075186</v>
      </c>
      <c r="AA307" s="5">
        <f t="shared" si="254"/>
        <v>3.6093418259023353E-2</v>
      </c>
      <c r="AB307" s="5">
        <f t="shared" si="255"/>
        <v>2.3963913166055823E-3</v>
      </c>
      <c r="AC307" s="5">
        <f t="shared" si="256"/>
        <v>1.9162351615062176E-2</v>
      </c>
      <c r="AD307" s="5">
        <f t="shared" si="257"/>
        <v>0</v>
      </c>
      <c r="AE307" s="5">
        <f t="shared" si="258"/>
        <v>0</v>
      </c>
      <c r="AF307" s="5">
        <f t="shared" si="259"/>
        <v>0</v>
      </c>
      <c r="AG307" s="1">
        <f t="shared" si="245"/>
        <v>1.7508292515699009</v>
      </c>
      <c r="AH307" s="1"/>
      <c r="AI307" s="5">
        <f t="shared" si="232"/>
        <v>0.43540334393092817</v>
      </c>
      <c r="AJ307" s="5">
        <f t="shared" si="233"/>
        <v>3.0952613384523455E-2</v>
      </c>
      <c r="AK307" s="5">
        <f t="shared" si="234"/>
        <v>0.15797031627160896</v>
      </c>
      <c r="AL307" s="5">
        <f t="shared" si="235"/>
        <v>9.3006927025137576E-2</v>
      </c>
      <c r="AM307" s="5">
        <f t="shared" si="236"/>
        <v>6.9446000642839095E-2</v>
      </c>
      <c r="AN307" s="5">
        <f t="shared" si="237"/>
        <v>0.10693934019919561</v>
      </c>
      <c r="AO307" s="5">
        <f t="shared" si="238"/>
        <v>7.3352969865904949E-2</v>
      </c>
      <c r="AP307" s="5">
        <f t="shared" si="239"/>
        <v>2.0615041830412521E-2</v>
      </c>
      <c r="AQ307" s="5">
        <f t="shared" si="240"/>
        <v>1.3687178886558076E-3</v>
      </c>
      <c r="AR307" s="5">
        <f t="shared" si="241"/>
        <v>1.0944728960793884E-2</v>
      </c>
      <c r="AS307" s="5">
        <f t="shared" si="242"/>
        <v>0</v>
      </c>
      <c r="AT307" s="5">
        <f t="shared" si="243"/>
        <v>0</v>
      </c>
      <c r="AU307" s="5">
        <f t="shared" si="244"/>
        <v>0</v>
      </c>
      <c r="AV307" s="1">
        <f t="shared" si="246"/>
        <v>1</v>
      </c>
    </row>
    <row r="308" spans="1:48">
      <c r="A308" s="1">
        <v>45.6</v>
      </c>
      <c r="B308" s="1">
        <v>5.09</v>
      </c>
      <c r="C308" s="1">
        <v>14.3</v>
      </c>
      <c r="D308" s="1">
        <v>12.2</v>
      </c>
      <c r="E308" s="1">
        <v>4.7</v>
      </c>
      <c r="F308" s="1">
        <v>9.3800000000000008</v>
      </c>
      <c r="G308" s="1">
        <v>4.2</v>
      </c>
      <c r="H308" s="1">
        <v>2.0099999999999998</v>
      </c>
      <c r="I308" s="1">
        <v>0</v>
      </c>
      <c r="J308" s="1">
        <v>1.43</v>
      </c>
      <c r="K308" s="1"/>
      <c r="L308" s="1"/>
      <c r="M308" s="1"/>
      <c r="N308" s="3">
        <f t="shared" si="218"/>
        <v>98.910000000000011</v>
      </c>
      <c r="O308" s="2">
        <v>1123</v>
      </c>
      <c r="P308" s="2">
        <v>1E-4</v>
      </c>
      <c r="Q308" s="2" t="s">
        <v>10</v>
      </c>
      <c r="S308" s="2" t="s">
        <v>147</v>
      </c>
      <c r="T308" s="5">
        <f t="shared" si="247"/>
        <v>0.75898801597869514</v>
      </c>
      <c r="U308" s="5">
        <f t="shared" si="248"/>
        <v>6.3704630788485594E-2</v>
      </c>
      <c r="V308" s="5">
        <f t="shared" si="249"/>
        <v>0.28050215770890546</v>
      </c>
      <c r="W308" s="5">
        <f t="shared" si="250"/>
        <v>0.16979819067501739</v>
      </c>
      <c r="X308" s="5">
        <f t="shared" si="251"/>
        <v>0.11662531017369729</v>
      </c>
      <c r="Y308" s="5">
        <f t="shared" si="252"/>
        <v>0.16726105563480745</v>
      </c>
      <c r="Z308" s="5">
        <f t="shared" si="253"/>
        <v>0.13552758954501454</v>
      </c>
      <c r="AA308" s="5">
        <f t="shared" si="254"/>
        <v>4.2675159235668787E-2</v>
      </c>
      <c r="AB308" s="5">
        <f t="shared" si="255"/>
        <v>0</v>
      </c>
      <c r="AC308" s="5">
        <f t="shared" si="256"/>
        <v>2.014864912466096E-2</v>
      </c>
      <c r="AD308" s="5">
        <f t="shared" si="257"/>
        <v>0</v>
      </c>
      <c r="AE308" s="5">
        <f t="shared" si="258"/>
        <v>0</v>
      </c>
      <c r="AF308" s="5">
        <f t="shared" si="259"/>
        <v>0</v>
      </c>
      <c r="AG308" s="1">
        <f t="shared" si="245"/>
        <v>1.7552307588649529</v>
      </c>
      <c r="AH308" s="1"/>
      <c r="AI308" s="5">
        <f t="shared" si="232"/>
        <v>0.43241494723434909</v>
      </c>
      <c r="AJ308" s="5">
        <f t="shared" si="233"/>
        <v>3.6294162728598249E-2</v>
      </c>
      <c r="AK308" s="5">
        <f t="shared" si="234"/>
        <v>0.15980927652515417</v>
      </c>
      <c r="AL308" s="5">
        <f t="shared" si="235"/>
        <v>9.6738386002772653E-2</v>
      </c>
      <c r="AM308" s="5">
        <f t="shared" si="236"/>
        <v>6.6444431642204607E-2</v>
      </c>
      <c r="AN308" s="5">
        <f t="shared" si="237"/>
        <v>9.5292915071161013E-2</v>
      </c>
      <c r="AO308" s="5">
        <f t="shared" si="238"/>
        <v>7.7213545205107703E-2</v>
      </c>
      <c r="AP308" s="5">
        <f t="shared" si="239"/>
        <v>2.431313319922979E-2</v>
      </c>
      <c r="AQ308" s="5">
        <f t="shared" si="240"/>
        <v>0</v>
      </c>
      <c r="AR308" s="5">
        <f t="shared" si="241"/>
        <v>1.1479202391422536E-2</v>
      </c>
      <c r="AS308" s="5">
        <f t="shared" si="242"/>
        <v>0</v>
      </c>
      <c r="AT308" s="5">
        <f t="shared" si="243"/>
        <v>0</v>
      </c>
      <c r="AU308" s="5">
        <f t="shared" si="244"/>
        <v>0</v>
      </c>
      <c r="AV308" s="1">
        <f t="shared" si="246"/>
        <v>0.99999999999999978</v>
      </c>
    </row>
    <row r="309" spans="1:48">
      <c r="A309" s="1">
        <v>46.1</v>
      </c>
      <c r="B309" s="1">
        <v>5.09</v>
      </c>
      <c r="C309" s="1">
        <v>13.4</v>
      </c>
      <c r="D309" s="1">
        <v>13.3</v>
      </c>
      <c r="E309" s="1">
        <v>4.3099999999999996</v>
      </c>
      <c r="F309" s="1">
        <v>10.1</v>
      </c>
      <c r="G309" s="1">
        <v>3.5</v>
      </c>
      <c r="H309" s="1">
        <v>2.08</v>
      </c>
      <c r="I309" s="1">
        <v>0.22</v>
      </c>
      <c r="J309" s="1">
        <v>1.61</v>
      </c>
      <c r="K309" s="1"/>
      <c r="L309" s="1"/>
      <c r="M309" s="1"/>
      <c r="N309" s="3">
        <f t="shared" si="218"/>
        <v>99.71</v>
      </c>
      <c r="O309" s="2">
        <v>1100</v>
      </c>
      <c r="P309" s="2">
        <v>1E-4</v>
      </c>
      <c r="Q309" s="2" t="s">
        <v>10</v>
      </c>
      <c r="S309" s="2" t="s">
        <v>140</v>
      </c>
      <c r="T309" s="5">
        <f t="shared" si="247"/>
        <v>0.76731025299600542</v>
      </c>
      <c r="U309" s="5">
        <f t="shared" si="248"/>
        <v>6.3704630788485594E-2</v>
      </c>
      <c r="V309" s="5">
        <f t="shared" si="249"/>
        <v>0.26284817575519814</v>
      </c>
      <c r="W309" s="5">
        <f t="shared" si="250"/>
        <v>0.18510786360473211</v>
      </c>
      <c r="X309" s="5">
        <f t="shared" si="251"/>
        <v>0.10694789081885855</v>
      </c>
      <c r="Y309" s="5">
        <f t="shared" si="252"/>
        <v>0.18009985734664766</v>
      </c>
      <c r="Z309" s="5">
        <f t="shared" si="253"/>
        <v>0.11293965795417878</v>
      </c>
      <c r="AA309" s="5">
        <f t="shared" si="254"/>
        <v>4.4161358811040337E-2</v>
      </c>
      <c r="AB309" s="5">
        <f t="shared" si="255"/>
        <v>3.1012122920778123E-3</v>
      </c>
      <c r="AC309" s="5">
        <f t="shared" si="256"/>
        <v>2.2684842720772133E-2</v>
      </c>
      <c r="AD309" s="5">
        <f t="shared" si="257"/>
        <v>0</v>
      </c>
      <c r="AE309" s="5">
        <f t="shared" si="258"/>
        <v>0</v>
      </c>
      <c r="AF309" s="5">
        <f t="shared" si="259"/>
        <v>0</v>
      </c>
      <c r="AG309" s="1">
        <f t="shared" si="245"/>
        <v>1.7489057430879966</v>
      </c>
      <c r="AH309" s="1"/>
      <c r="AI309" s="5">
        <f t="shared" si="232"/>
        <v>0.43873733963568901</v>
      </c>
      <c r="AJ309" s="5">
        <f t="shared" si="233"/>
        <v>3.6425422605110787E-2</v>
      </c>
      <c r="AK309" s="5">
        <f t="shared" si="234"/>
        <v>0.15029293419272216</v>
      </c>
      <c r="AL309" s="5">
        <f t="shared" si="235"/>
        <v>0.10584210403351529</v>
      </c>
      <c r="AM309" s="5">
        <f t="shared" si="236"/>
        <v>6.1151317754851379E-2</v>
      </c>
      <c r="AN309" s="5">
        <f t="shared" si="237"/>
        <v>0.10297859564955748</v>
      </c>
      <c r="AO309" s="5">
        <f t="shared" si="238"/>
        <v>6.4577326937450732E-2</v>
      </c>
      <c r="AP309" s="5">
        <f t="shared" si="239"/>
        <v>2.5250851274046245E-2</v>
      </c>
      <c r="AQ309" s="5">
        <f t="shared" si="240"/>
        <v>1.7732300922073043E-3</v>
      </c>
      <c r="AR309" s="5">
        <f t="shared" si="241"/>
        <v>1.2970877824849557E-2</v>
      </c>
      <c r="AS309" s="5">
        <f t="shared" si="242"/>
        <v>0</v>
      </c>
      <c r="AT309" s="5">
        <f t="shared" si="243"/>
        <v>0</v>
      </c>
      <c r="AU309" s="5">
        <f t="shared" si="244"/>
        <v>0</v>
      </c>
      <c r="AV309" s="1">
        <f t="shared" si="246"/>
        <v>0.99999999999999989</v>
      </c>
    </row>
    <row r="310" spans="1:48">
      <c r="A310" s="1">
        <v>49</v>
      </c>
      <c r="B310" s="1">
        <v>3.47</v>
      </c>
      <c r="C310" s="1">
        <v>15.6</v>
      </c>
      <c r="D310" s="1">
        <v>8.93</v>
      </c>
      <c r="E310" s="1">
        <v>3.27</v>
      </c>
      <c r="F310" s="1">
        <v>7.11</v>
      </c>
      <c r="G310" s="1">
        <v>4.5199999999999996</v>
      </c>
      <c r="H310" s="1">
        <v>3.69</v>
      </c>
      <c r="I310" s="1">
        <v>0.26</v>
      </c>
      <c r="J310" s="1">
        <v>2.2599999999999998</v>
      </c>
      <c r="K310" s="1"/>
      <c r="L310" s="1"/>
      <c r="M310" s="1"/>
      <c r="N310" s="3">
        <f>SUM(A310:L310)</f>
        <v>98.11</v>
      </c>
      <c r="O310" s="2">
        <v>1075</v>
      </c>
      <c r="P310" s="2">
        <v>1E-4</v>
      </c>
      <c r="Q310" s="2" t="s">
        <v>56</v>
      </c>
      <c r="S310" s="2" t="s">
        <v>145</v>
      </c>
      <c r="T310" s="5">
        <f t="shared" si="247"/>
        <v>0.81557922769640478</v>
      </c>
      <c r="U310" s="5">
        <f t="shared" si="248"/>
        <v>4.3429286608260322E-2</v>
      </c>
      <c r="V310" s="5">
        <f t="shared" si="249"/>
        <v>0.3060023538642605</v>
      </c>
      <c r="W310" s="5">
        <f t="shared" si="250"/>
        <v>0.12428670842032012</v>
      </c>
      <c r="X310" s="5">
        <f t="shared" si="251"/>
        <v>8.1141439205955346E-2</v>
      </c>
      <c r="Y310" s="5">
        <f t="shared" si="252"/>
        <v>0.12678316690442226</v>
      </c>
      <c r="Z310" s="5">
        <f t="shared" si="253"/>
        <v>0.14585350112939657</v>
      </c>
      <c r="AA310" s="5">
        <f t="shared" si="254"/>
        <v>7.8343949044585984E-2</v>
      </c>
      <c r="AB310" s="5">
        <f t="shared" si="255"/>
        <v>3.6650690724555966E-3</v>
      </c>
      <c r="AC310" s="5">
        <f t="shared" si="256"/>
        <v>3.1843319595618022E-2</v>
      </c>
      <c r="AD310" s="5">
        <f t="shared" si="257"/>
        <v>0</v>
      </c>
      <c r="AE310" s="5">
        <f t="shared" si="258"/>
        <v>0</v>
      </c>
      <c r="AF310" s="5">
        <f t="shared" si="259"/>
        <v>0</v>
      </c>
      <c r="AG310" s="1">
        <f t="shared" si="245"/>
        <v>1.7569280215416796</v>
      </c>
      <c r="AH310" s="1"/>
      <c r="AI310" s="5">
        <f t="shared" si="232"/>
        <v>0.46420753593578951</v>
      </c>
      <c r="AJ310" s="5">
        <f t="shared" si="233"/>
        <v>2.4718876400042691E-2</v>
      </c>
      <c r="AK310" s="5">
        <f t="shared" si="234"/>
        <v>0.17416897568504131</v>
      </c>
      <c r="AL310" s="5">
        <f t="shared" si="235"/>
        <v>7.0740922164392525E-2</v>
      </c>
      <c r="AM310" s="5">
        <f t="shared" si="236"/>
        <v>4.6183701444271391E-2</v>
      </c>
      <c r="AN310" s="5">
        <f t="shared" si="237"/>
        <v>7.2161844623077856E-2</v>
      </c>
      <c r="AO310" s="5">
        <f t="shared" si="238"/>
        <v>8.3016207460458277E-2</v>
      </c>
      <c r="AP310" s="5">
        <f t="shared" si="239"/>
        <v>4.4591439196148899E-2</v>
      </c>
      <c r="AQ310" s="5">
        <f t="shared" si="240"/>
        <v>2.0860667184530134E-3</v>
      </c>
      <c r="AR310" s="5">
        <f t="shared" si="241"/>
        <v>1.8124430372324505E-2</v>
      </c>
      <c r="AS310" s="5">
        <f t="shared" si="242"/>
        <v>0</v>
      </c>
      <c r="AT310" s="5">
        <f t="shared" si="243"/>
        <v>0</v>
      </c>
      <c r="AU310" s="5">
        <f t="shared" si="244"/>
        <v>0</v>
      </c>
      <c r="AV310" s="1">
        <f t="shared" si="246"/>
        <v>0.99999999999999989</v>
      </c>
    </row>
    <row r="311" spans="1:48">
      <c r="A311" s="1">
        <v>44.6</v>
      </c>
      <c r="B311" s="1">
        <v>4.8099999999999996</v>
      </c>
      <c r="C311" s="1">
        <v>15</v>
      </c>
      <c r="D311" s="1">
        <v>13.5</v>
      </c>
      <c r="E311" s="1">
        <v>4.38</v>
      </c>
      <c r="F311" s="1">
        <v>8.11</v>
      </c>
      <c r="G311" s="1">
        <v>4.49</v>
      </c>
      <c r="H311" s="1">
        <v>2.39</v>
      </c>
      <c r="I311" s="1">
        <v>0.2</v>
      </c>
      <c r="J311" s="1">
        <v>1.87</v>
      </c>
      <c r="K311" s="1"/>
      <c r="L311" s="1"/>
      <c r="M311" s="1"/>
      <c r="N311" s="3">
        <f t="shared" si="218"/>
        <v>99.35</v>
      </c>
      <c r="O311" s="2">
        <v>1100</v>
      </c>
      <c r="P311" s="2">
        <v>1E-4</v>
      </c>
      <c r="Q311" s="2" t="s">
        <v>10</v>
      </c>
      <c r="S311" s="2" t="s">
        <v>147</v>
      </c>
      <c r="T311" s="5">
        <f t="shared" si="247"/>
        <v>0.74234354194407459</v>
      </c>
      <c r="U311" s="5">
        <f t="shared" si="248"/>
        <v>6.0200250312891106E-2</v>
      </c>
      <c r="V311" s="5">
        <f t="shared" si="249"/>
        <v>0.29423303256178895</v>
      </c>
      <c r="W311" s="5">
        <f t="shared" si="250"/>
        <v>0.18789144050104387</v>
      </c>
      <c r="X311" s="5">
        <f t="shared" si="251"/>
        <v>0.10868486352357321</v>
      </c>
      <c r="Y311" s="5">
        <f t="shared" si="252"/>
        <v>0.1446148359486448</v>
      </c>
      <c r="Z311" s="5">
        <f t="shared" si="253"/>
        <v>0.14488544691836078</v>
      </c>
      <c r="AA311" s="5">
        <f t="shared" si="254"/>
        <v>5.0743099787685778E-2</v>
      </c>
      <c r="AB311" s="5">
        <f t="shared" si="255"/>
        <v>2.8192839018889204E-3</v>
      </c>
      <c r="AC311" s="5">
        <f t="shared" si="256"/>
        <v>2.634823347071049E-2</v>
      </c>
      <c r="AD311" s="5">
        <f t="shared" si="257"/>
        <v>0</v>
      </c>
      <c r="AE311" s="5">
        <f t="shared" si="258"/>
        <v>0</v>
      </c>
      <c r="AF311" s="5">
        <f t="shared" si="259"/>
        <v>0</v>
      </c>
      <c r="AG311" s="1">
        <f t="shared" si="245"/>
        <v>1.7627640288706627</v>
      </c>
      <c r="AH311" s="1"/>
      <c r="AI311" s="5">
        <f t="shared" si="232"/>
        <v>0.421124739208382</v>
      </c>
      <c r="AJ311" s="5">
        <f t="shared" si="233"/>
        <v>3.4151054438896829E-2</v>
      </c>
      <c r="AK311" s="5">
        <f t="shared" si="234"/>
        <v>0.1669157231159823</v>
      </c>
      <c r="AL311" s="5">
        <f t="shared" si="235"/>
        <v>0.1065891051914753</v>
      </c>
      <c r="AM311" s="5">
        <f t="shared" si="236"/>
        <v>6.1655934511667766E-2</v>
      </c>
      <c r="AN311" s="5">
        <f t="shared" si="237"/>
        <v>8.203868106004758E-2</v>
      </c>
      <c r="AO311" s="5">
        <f t="shared" si="238"/>
        <v>8.2192196201770401E-2</v>
      </c>
      <c r="AP311" s="5">
        <f t="shared" si="239"/>
        <v>2.8786098965381653E-2</v>
      </c>
      <c r="AQ311" s="5">
        <f t="shared" si="240"/>
        <v>1.5993541141721224E-3</v>
      </c>
      <c r="AR311" s="5">
        <f t="shared" si="241"/>
        <v>1.4947113192223931E-2</v>
      </c>
      <c r="AS311" s="5">
        <f t="shared" si="242"/>
        <v>0</v>
      </c>
      <c r="AT311" s="5">
        <f t="shared" si="243"/>
        <v>0</v>
      </c>
      <c r="AU311" s="5">
        <f t="shared" si="244"/>
        <v>0</v>
      </c>
      <c r="AV311" s="1">
        <f t="shared" si="246"/>
        <v>0.99999999999999989</v>
      </c>
    </row>
    <row r="312" spans="1:48">
      <c r="A312" s="1">
        <v>49</v>
      </c>
      <c r="B312" s="1">
        <v>2.58</v>
      </c>
      <c r="C312" s="1">
        <v>15.3</v>
      </c>
      <c r="D312" s="1">
        <v>10.199999999999999</v>
      </c>
      <c r="E312" s="1">
        <v>6.5</v>
      </c>
      <c r="F312" s="1">
        <v>10.7</v>
      </c>
      <c r="G312" s="1">
        <v>3.3</v>
      </c>
      <c r="H312" s="1">
        <v>1.07</v>
      </c>
      <c r="I312" s="1">
        <v>0</v>
      </c>
      <c r="J312" s="1">
        <v>0.85</v>
      </c>
      <c r="K312" s="1"/>
      <c r="L312" s="1"/>
      <c r="M312" s="1"/>
      <c r="N312" s="3">
        <f t="shared" si="218"/>
        <v>99.499999999999986</v>
      </c>
      <c r="O312" s="2">
        <v>1174</v>
      </c>
      <c r="P312" s="2">
        <v>1E-4</v>
      </c>
      <c r="Q312" s="2" t="s">
        <v>7</v>
      </c>
      <c r="S312" s="2" t="s">
        <v>137</v>
      </c>
      <c r="T312" s="5">
        <f t="shared" si="247"/>
        <v>0.81557922769640478</v>
      </c>
      <c r="U312" s="5">
        <f t="shared" si="248"/>
        <v>3.2290362953692114E-2</v>
      </c>
      <c r="V312" s="5">
        <f t="shared" si="249"/>
        <v>0.30011769321302473</v>
      </c>
      <c r="W312" s="5">
        <f t="shared" si="250"/>
        <v>0.14196242171189979</v>
      </c>
      <c r="X312" s="5">
        <f t="shared" si="251"/>
        <v>0.16129032258064518</v>
      </c>
      <c r="Y312" s="5">
        <f t="shared" si="252"/>
        <v>0.19079885877318117</v>
      </c>
      <c r="Z312" s="5">
        <f t="shared" si="253"/>
        <v>0.10648596321393998</v>
      </c>
      <c r="AA312" s="5">
        <f t="shared" si="254"/>
        <v>2.2717622080679407E-2</v>
      </c>
      <c r="AB312" s="5">
        <f t="shared" si="255"/>
        <v>0</v>
      </c>
      <c r="AC312" s="5">
        <f t="shared" si="256"/>
        <v>1.1976469759413858E-2</v>
      </c>
      <c r="AD312" s="5">
        <f t="shared" si="257"/>
        <v>0</v>
      </c>
      <c r="AE312" s="5">
        <f t="shared" si="258"/>
        <v>0</v>
      </c>
      <c r="AF312" s="5">
        <f t="shared" si="259"/>
        <v>0</v>
      </c>
      <c r="AG312" s="1">
        <f t="shared" si="245"/>
        <v>1.783218941982881</v>
      </c>
      <c r="AH312" s="1"/>
      <c r="AI312" s="5">
        <f t="shared" si="232"/>
        <v>0.45736348380727015</v>
      </c>
      <c r="AJ312" s="5">
        <f t="shared" si="233"/>
        <v>1.8107907107461685E-2</v>
      </c>
      <c r="AK312" s="5">
        <f t="shared" si="234"/>
        <v>0.16830109087967834</v>
      </c>
      <c r="AL312" s="5">
        <f t="shared" si="235"/>
        <v>7.9610202858232448E-2</v>
      </c>
      <c r="AM312" s="5">
        <f t="shared" si="236"/>
        <v>9.0448973361227106E-2</v>
      </c>
      <c r="AN312" s="5">
        <f t="shared" si="237"/>
        <v>0.10699687754607357</v>
      </c>
      <c r="AO312" s="5">
        <f t="shared" si="238"/>
        <v>5.9715585510510046E-2</v>
      </c>
      <c r="AP312" s="5">
        <f t="shared" si="239"/>
        <v>1.2739670685315936E-2</v>
      </c>
      <c r="AQ312" s="5">
        <f t="shared" si="240"/>
        <v>0</v>
      </c>
      <c r="AR312" s="5">
        <f t="shared" si="241"/>
        <v>6.7162082442307489E-3</v>
      </c>
      <c r="AS312" s="5">
        <f t="shared" si="242"/>
        <v>0</v>
      </c>
      <c r="AT312" s="5">
        <f t="shared" si="243"/>
        <v>0</v>
      </c>
      <c r="AU312" s="5">
        <f t="shared" si="244"/>
        <v>0</v>
      </c>
      <c r="AV312" s="1">
        <f t="shared" si="246"/>
        <v>1</v>
      </c>
    </row>
    <row r="313" spans="1:48">
      <c r="A313" s="1">
        <v>48.5</v>
      </c>
      <c r="B313" s="1">
        <v>4.32</v>
      </c>
      <c r="C313" s="1">
        <v>13.3</v>
      </c>
      <c r="D313" s="1">
        <v>13.5</v>
      </c>
      <c r="E313" s="1">
        <v>3.7</v>
      </c>
      <c r="F313" s="1">
        <v>8.35</v>
      </c>
      <c r="G313" s="1">
        <v>4.1100000000000003</v>
      </c>
      <c r="H313" s="1">
        <v>2.4500000000000002</v>
      </c>
      <c r="I313" s="1">
        <v>0</v>
      </c>
      <c r="J313" s="1">
        <v>1.88</v>
      </c>
      <c r="K313" s="1"/>
      <c r="L313" s="1"/>
      <c r="M313" s="1"/>
      <c r="N313" s="3">
        <f t="shared" ref="N313:N331" si="260">SUM(A313:L313)</f>
        <v>100.11</v>
      </c>
      <c r="O313" s="2">
        <v>1091</v>
      </c>
      <c r="P313" s="2">
        <v>1E-4</v>
      </c>
      <c r="Q313" s="2" t="s">
        <v>56</v>
      </c>
      <c r="S313" s="2" t="s">
        <v>140</v>
      </c>
      <c r="T313" s="5">
        <f t="shared" si="247"/>
        <v>0.80725699067909451</v>
      </c>
      <c r="U313" s="5">
        <f t="shared" si="248"/>
        <v>5.4067584480600749E-2</v>
      </c>
      <c r="V313" s="5">
        <f t="shared" si="249"/>
        <v>0.2608866222047862</v>
      </c>
      <c r="W313" s="5">
        <f t="shared" si="250"/>
        <v>0.18789144050104387</v>
      </c>
      <c r="X313" s="5">
        <f t="shared" si="251"/>
        <v>9.1811414392059559E-2</v>
      </c>
      <c r="Y313" s="5">
        <f t="shared" si="252"/>
        <v>0.14889443651925821</v>
      </c>
      <c r="Z313" s="5">
        <f t="shared" si="253"/>
        <v>0.13262342691190709</v>
      </c>
      <c r="AA313" s="5">
        <f t="shared" si="254"/>
        <v>5.2016985138004249E-2</v>
      </c>
      <c r="AB313" s="5">
        <f t="shared" si="255"/>
        <v>0</v>
      </c>
      <c r="AC313" s="5">
        <f t="shared" si="256"/>
        <v>2.6489133114938883E-2</v>
      </c>
      <c r="AD313" s="5">
        <f t="shared" si="257"/>
        <v>0</v>
      </c>
      <c r="AE313" s="5">
        <f t="shared" si="258"/>
        <v>0</v>
      </c>
      <c r="AF313" s="5">
        <f t="shared" si="259"/>
        <v>0</v>
      </c>
      <c r="AG313" s="1">
        <f t="shared" si="245"/>
        <v>1.7619380339416935</v>
      </c>
      <c r="AH313" s="1"/>
      <c r="AI313" s="5">
        <f t="shared" si="232"/>
        <v>0.45816423456910771</v>
      </c>
      <c r="AJ313" s="5">
        <f t="shared" si="233"/>
        <v>3.068642792144299E-2</v>
      </c>
      <c r="AK313" s="5">
        <f t="shared" si="234"/>
        <v>0.14806798944066585</v>
      </c>
      <c r="AL313" s="5">
        <f t="shared" si="235"/>
        <v>0.10663907406590532</v>
      </c>
      <c r="AM313" s="5">
        <f t="shared" si="236"/>
        <v>5.2108197123519162E-2</v>
      </c>
      <c r="AN313" s="5">
        <f t="shared" si="237"/>
        <v>8.4506057336285106E-2</v>
      </c>
      <c r="AO313" s="5">
        <f t="shared" si="238"/>
        <v>7.5271334381272523E-2</v>
      </c>
      <c r="AP313" s="5">
        <f t="shared" si="239"/>
        <v>2.9522596218457934E-2</v>
      </c>
      <c r="AQ313" s="5">
        <f t="shared" si="240"/>
        <v>0</v>
      </c>
      <c r="AR313" s="5">
        <f t="shared" si="241"/>
        <v>1.5034088943343321E-2</v>
      </c>
      <c r="AS313" s="5">
        <f t="shared" si="242"/>
        <v>0</v>
      </c>
      <c r="AT313" s="5">
        <f t="shared" si="243"/>
        <v>0</v>
      </c>
      <c r="AU313" s="5">
        <f t="shared" si="244"/>
        <v>0</v>
      </c>
      <c r="AV313" s="1">
        <f t="shared" si="246"/>
        <v>1</v>
      </c>
    </row>
    <row r="314" spans="1:48">
      <c r="A314" s="1">
        <v>46.33</v>
      </c>
      <c r="B314" s="1">
        <v>1.49</v>
      </c>
      <c r="C314" s="1">
        <v>8.8000000000000007</v>
      </c>
      <c r="D314" s="1">
        <v>12.31</v>
      </c>
      <c r="E314" s="1">
        <v>23.9</v>
      </c>
      <c r="F314" s="1">
        <v>7.36</v>
      </c>
      <c r="G314" s="1">
        <v>0.09</v>
      </c>
      <c r="H314" s="1"/>
      <c r="I314" s="1">
        <v>0.17</v>
      </c>
      <c r="J314" s="1"/>
      <c r="K314" s="1">
        <v>0.18</v>
      </c>
      <c r="L314" s="1">
        <v>0.19</v>
      </c>
      <c r="M314" s="1"/>
      <c r="N314" s="3">
        <v>100.8</v>
      </c>
      <c r="O314" s="17">
        <v>1500</v>
      </c>
      <c r="P314" s="2">
        <v>1E-4</v>
      </c>
      <c r="Q314" s="2" t="s">
        <v>5</v>
      </c>
      <c r="R314" s="2" t="s">
        <v>127</v>
      </c>
      <c r="S314" s="2" t="s">
        <v>137</v>
      </c>
      <c r="T314" s="5">
        <v>0.77110000000000001</v>
      </c>
      <c r="U314" s="5">
        <v>1.8599999999999998E-2</v>
      </c>
      <c r="V314" s="5">
        <v>0.1726</v>
      </c>
      <c r="W314" s="5">
        <v>0.17130000000000001</v>
      </c>
      <c r="X314" s="5">
        <v>0.59309999999999996</v>
      </c>
      <c r="Y314" s="5">
        <v>0.13120000000000001</v>
      </c>
      <c r="Z314" s="5">
        <v>2.8999999999999998E-3</v>
      </c>
      <c r="AA314" s="5">
        <v>0</v>
      </c>
      <c r="AB314" s="5">
        <v>2.3999999999999998E-3</v>
      </c>
      <c r="AC314" s="5">
        <v>0</v>
      </c>
      <c r="AD314" s="5">
        <v>2.3999999999999998E-3</v>
      </c>
      <c r="AE314" s="5">
        <v>2.5000000000000001E-3</v>
      </c>
      <c r="AF314" s="5">
        <v>0</v>
      </c>
      <c r="AG314" s="1">
        <v>1.87</v>
      </c>
      <c r="AH314" s="1"/>
      <c r="AI314" s="5">
        <v>0.4128</v>
      </c>
      <c r="AJ314" s="5">
        <v>0.01</v>
      </c>
      <c r="AK314" s="5">
        <v>9.2399999999999996E-2</v>
      </c>
      <c r="AL314" s="5">
        <v>9.1700000000000004E-2</v>
      </c>
      <c r="AM314" s="5">
        <v>0.31740000000000002</v>
      </c>
      <c r="AN314" s="5">
        <v>7.0199999999999999E-2</v>
      </c>
      <c r="AO314" s="5">
        <v>1.6000000000000001E-3</v>
      </c>
      <c r="AP314" s="5">
        <v>0</v>
      </c>
      <c r="AQ314" s="5">
        <v>1.2999999999999999E-3</v>
      </c>
      <c r="AR314" s="5">
        <v>0</v>
      </c>
      <c r="AS314" s="5">
        <v>1.2999999999999999E-3</v>
      </c>
      <c r="AT314" s="5">
        <v>1.2999999999999999E-3</v>
      </c>
      <c r="AU314" s="5">
        <v>0</v>
      </c>
      <c r="AV314" s="1">
        <v>1</v>
      </c>
    </row>
    <row r="315" spans="1:48">
      <c r="A315" s="1">
        <v>47.35</v>
      </c>
      <c r="B315" s="1">
        <v>1.64</v>
      </c>
      <c r="C315" s="1">
        <v>9.92</v>
      </c>
      <c r="D315" s="1">
        <v>12.31</v>
      </c>
      <c r="E315" s="1">
        <v>20.76</v>
      </c>
      <c r="F315" s="1">
        <v>8.1300000000000008</v>
      </c>
      <c r="G315" s="1">
        <v>0.16</v>
      </c>
      <c r="H315" s="1"/>
      <c r="I315" s="1">
        <v>0.17</v>
      </c>
      <c r="J315" s="1"/>
      <c r="K315" s="1">
        <v>0.14000000000000001</v>
      </c>
      <c r="L315" s="1">
        <v>0.21</v>
      </c>
      <c r="M315" s="1"/>
      <c r="N315" s="3">
        <v>100.8</v>
      </c>
      <c r="O315" s="17">
        <v>1451</v>
      </c>
      <c r="P315" s="2">
        <v>1E-4</v>
      </c>
      <c r="Q315" s="2" t="s">
        <v>5</v>
      </c>
      <c r="S315" s="2" t="s">
        <v>137</v>
      </c>
      <c r="T315" s="5">
        <v>0.78810000000000002</v>
      </c>
      <c r="U315" s="5">
        <v>2.0500000000000001E-2</v>
      </c>
      <c r="V315" s="5">
        <v>0.1946</v>
      </c>
      <c r="W315" s="5">
        <v>0.17130000000000001</v>
      </c>
      <c r="X315" s="5">
        <v>0.5151</v>
      </c>
      <c r="Y315" s="5">
        <v>0.14499999999999999</v>
      </c>
      <c r="Z315" s="5">
        <v>5.1999999999999998E-3</v>
      </c>
      <c r="AA315" s="5">
        <v>0</v>
      </c>
      <c r="AB315" s="5">
        <v>2.3999999999999998E-3</v>
      </c>
      <c r="AC315" s="5">
        <v>0</v>
      </c>
      <c r="AD315" s="5">
        <v>1.9E-3</v>
      </c>
      <c r="AE315" s="5">
        <v>2.8E-3</v>
      </c>
      <c r="AF315" s="5">
        <v>0</v>
      </c>
      <c r="AG315" s="1">
        <v>1.85</v>
      </c>
      <c r="AH315" s="1"/>
      <c r="AI315" s="5">
        <v>0.42670000000000002</v>
      </c>
      <c r="AJ315" s="5">
        <v>1.11E-2</v>
      </c>
      <c r="AK315" s="5">
        <v>0.10539999999999999</v>
      </c>
      <c r="AL315" s="5">
        <v>9.2799999999999994E-2</v>
      </c>
      <c r="AM315" s="5">
        <v>0.27889999999999998</v>
      </c>
      <c r="AN315" s="5">
        <v>7.85E-2</v>
      </c>
      <c r="AO315" s="5">
        <v>2.8E-3</v>
      </c>
      <c r="AP315" s="5">
        <v>0</v>
      </c>
      <c r="AQ315" s="5">
        <v>1.2999999999999999E-3</v>
      </c>
      <c r="AR315" s="5">
        <v>0</v>
      </c>
      <c r="AS315" s="5">
        <v>1E-3</v>
      </c>
      <c r="AT315" s="5">
        <v>1.5E-3</v>
      </c>
      <c r="AU315" s="5">
        <v>0</v>
      </c>
      <c r="AV315" s="1">
        <v>1</v>
      </c>
    </row>
    <row r="316" spans="1:48">
      <c r="A316" s="1">
        <v>47.1</v>
      </c>
      <c r="B316" s="1">
        <v>1.67</v>
      </c>
      <c r="C316" s="1">
        <v>9.9600000000000009</v>
      </c>
      <c r="D316" s="1">
        <v>11.8</v>
      </c>
      <c r="E316" s="1">
        <v>21.04</v>
      </c>
      <c r="F316" s="1">
        <v>8.18</v>
      </c>
      <c r="G316" s="1">
        <v>0.28999999999999998</v>
      </c>
      <c r="H316" s="1"/>
      <c r="I316" s="1">
        <v>0.16</v>
      </c>
      <c r="J316" s="1"/>
      <c r="K316" s="1">
        <v>0.15</v>
      </c>
      <c r="L316" s="1">
        <v>0.19</v>
      </c>
      <c r="M316" s="1"/>
      <c r="N316" s="3">
        <v>100.5</v>
      </c>
      <c r="O316" s="17">
        <v>1452</v>
      </c>
      <c r="P316" s="2">
        <v>1E-4</v>
      </c>
      <c r="Q316" s="2" t="s">
        <v>5</v>
      </c>
      <c r="S316" s="2" t="s">
        <v>137</v>
      </c>
      <c r="T316" s="5">
        <v>0.78400000000000003</v>
      </c>
      <c r="U316" s="5">
        <v>2.0899999999999998E-2</v>
      </c>
      <c r="V316" s="5">
        <v>0.19539999999999999</v>
      </c>
      <c r="W316" s="5">
        <v>0.16420000000000001</v>
      </c>
      <c r="X316" s="5">
        <v>0.52210000000000001</v>
      </c>
      <c r="Y316" s="5">
        <v>0.1459</v>
      </c>
      <c r="Z316" s="5">
        <v>9.4000000000000004E-3</v>
      </c>
      <c r="AA316" s="5">
        <v>0</v>
      </c>
      <c r="AB316" s="5">
        <v>2.3E-3</v>
      </c>
      <c r="AC316" s="5">
        <v>0</v>
      </c>
      <c r="AD316" s="5">
        <v>2E-3</v>
      </c>
      <c r="AE316" s="5">
        <v>2.5000000000000001E-3</v>
      </c>
      <c r="AF316" s="5">
        <v>0</v>
      </c>
      <c r="AG316" s="1">
        <v>1.85</v>
      </c>
      <c r="AH316" s="1"/>
      <c r="AI316" s="5">
        <v>0.42409999999999998</v>
      </c>
      <c r="AJ316" s="5">
        <v>1.1299999999999999E-2</v>
      </c>
      <c r="AK316" s="5">
        <v>0.1057</v>
      </c>
      <c r="AL316" s="5">
        <v>8.8800000000000004E-2</v>
      </c>
      <c r="AM316" s="5">
        <v>0.28239999999999998</v>
      </c>
      <c r="AN316" s="5">
        <v>7.8899999999999998E-2</v>
      </c>
      <c r="AO316" s="5">
        <v>5.1000000000000004E-3</v>
      </c>
      <c r="AP316" s="5">
        <v>0</v>
      </c>
      <c r="AQ316" s="5">
        <v>1.1999999999999999E-3</v>
      </c>
      <c r="AR316" s="5">
        <v>0</v>
      </c>
      <c r="AS316" s="5">
        <v>1.1000000000000001E-3</v>
      </c>
      <c r="AT316" s="5">
        <v>1.4E-3</v>
      </c>
      <c r="AU316" s="5">
        <v>0</v>
      </c>
      <c r="AV316" s="1">
        <v>1</v>
      </c>
    </row>
    <row r="317" spans="1:48">
      <c r="A317" s="1">
        <v>47.87</v>
      </c>
      <c r="B317" s="1">
        <v>1.8</v>
      </c>
      <c r="C317" s="1">
        <v>10.64</v>
      </c>
      <c r="D317" s="1">
        <v>12.01</v>
      </c>
      <c r="E317" s="1">
        <v>18.41</v>
      </c>
      <c r="F317" s="1">
        <v>8.81</v>
      </c>
      <c r="G317" s="1">
        <v>0.08</v>
      </c>
      <c r="H317" s="1"/>
      <c r="I317" s="1">
        <v>0.16</v>
      </c>
      <c r="J317" s="1"/>
      <c r="K317" s="1">
        <v>0.13</v>
      </c>
      <c r="L317" s="1">
        <v>0.23</v>
      </c>
      <c r="M317" s="1"/>
      <c r="N317" s="3">
        <v>100.1</v>
      </c>
      <c r="O317" s="17">
        <v>1398</v>
      </c>
      <c r="P317" s="2">
        <v>1E-4</v>
      </c>
      <c r="Q317" s="2" t="s">
        <v>5</v>
      </c>
      <c r="S317" s="2" t="s">
        <v>137</v>
      </c>
      <c r="T317" s="5">
        <v>0.79679999999999995</v>
      </c>
      <c r="U317" s="5">
        <v>2.2499999999999999E-2</v>
      </c>
      <c r="V317" s="5">
        <v>0.2087</v>
      </c>
      <c r="W317" s="5">
        <v>0.16719999999999999</v>
      </c>
      <c r="X317" s="5">
        <v>0.45679999999999998</v>
      </c>
      <c r="Y317" s="5">
        <v>0.15709999999999999</v>
      </c>
      <c r="Z317" s="5">
        <v>2.5999999999999999E-3</v>
      </c>
      <c r="AA317" s="5">
        <v>0</v>
      </c>
      <c r="AB317" s="5">
        <v>2.3E-3</v>
      </c>
      <c r="AC317" s="5">
        <v>0</v>
      </c>
      <c r="AD317" s="5">
        <v>1.6999999999999999E-3</v>
      </c>
      <c r="AE317" s="5">
        <v>3.0000000000000001E-3</v>
      </c>
      <c r="AF317" s="5">
        <v>0</v>
      </c>
      <c r="AG317" s="1">
        <v>1.82</v>
      </c>
      <c r="AH317" s="1"/>
      <c r="AI317" s="5">
        <v>0.43809999999999999</v>
      </c>
      <c r="AJ317" s="5">
        <v>1.24E-2</v>
      </c>
      <c r="AK317" s="5">
        <v>0.1148</v>
      </c>
      <c r="AL317" s="5">
        <v>9.1899999999999996E-2</v>
      </c>
      <c r="AM317" s="5">
        <v>0.25119999999999998</v>
      </c>
      <c r="AN317" s="5">
        <v>8.6400000000000005E-2</v>
      </c>
      <c r="AO317" s="5">
        <v>1.4E-3</v>
      </c>
      <c r="AP317" s="5">
        <v>0</v>
      </c>
      <c r="AQ317" s="5">
        <v>1.1999999999999999E-3</v>
      </c>
      <c r="AR317" s="5">
        <v>0</v>
      </c>
      <c r="AS317" s="5">
        <v>1E-3</v>
      </c>
      <c r="AT317" s="5">
        <v>1.6999999999999999E-3</v>
      </c>
      <c r="AU317" s="5">
        <v>0</v>
      </c>
      <c r="AV317" s="1">
        <v>1</v>
      </c>
    </row>
    <row r="318" spans="1:48">
      <c r="A318" s="1">
        <v>48.4</v>
      </c>
      <c r="B318" s="1">
        <v>1.95</v>
      </c>
      <c r="C318" s="1">
        <v>11.47</v>
      </c>
      <c r="D318" s="1">
        <v>12.45</v>
      </c>
      <c r="E318" s="1">
        <v>15.95</v>
      </c>
      <c r="F318" s="1">
        <v>9.6300000000000008</v>
      </c>
      <c r="G318" s="1">
        <v>0.05</v>
      </c>
      <c r="H318" s="1"/>
      <c r="I318" s="1">
        <v>0.17</v>
      </c>
      <c r="J318" s="1"/>
      <c r="K318" s="1">
        <v>0.11</v>
      </c>
      <c r="L318" s="1">
        <v>0.18</v>
      </c>
      <c r="M318" s="1"/>
      <c r="N318" s="3">
        <v>100.4</v>
      </c>
      <c r="O318" s="17">
        <v>1350</v>
      </c>
      <c r="P318" s="2">
        <v>1E-4</v>
      </c>
      <c r="Q318" s="2" t="s">
        <v>13</v>
      </c>
      <c r="S318" s="2" t="s">
        <v>137</v>
      </c>
      <c r="T318" s="5">
        <v>0.80559999999999998</v>
      </c>
      <c r="U318" s="5">
        <v>2.4400000000000002E-2</v>
      </c>
      <c r="V318" s="5">
        <v>0.22500000000000001</v>
      </c>
      <c r="W318" s="5">
        <v>0.17330000000000001</v>
      </c>
      <c r="X318" s="5">
        <v>0.39579999999999999</v>
      </c>
      <c r="Y318" s="5">
        <v>0.17169999999999999</v>
      </c>
      <c r="Z318" s="5">
        <v>1.6000000000000001E-3</v>
      </c>
      <c r="AA318" s="5">
        <v>0</v>
      </c>
      <c r="AB318" s="5">
        <v>2.3999999999999998E-3</v>
      </c>
      <c r="AC318" s="5">
        <v>0</v>
      </c>
      <c r="AD318" s="5">
        <v>1.5E-3</v>
      </c>
      <c r="AE318" s="5">
        <v>2.3999999999999998E-3</v>
      </c>
      <c r="AF318" s="5">
        <v>0</v>
      </c>
      <c r="AG318" s="1">
        <v>1.8</v>
      </c>
      <c r="AH318" s="1"/>
      <c r="AI318" s="5">
        <v>0.44669999999999999</v>
      </c>
      <c r="AJ318" s="5">
        <v>1.35E-2</v>
      </c>
      <c r="AK318" s="5">
        <v>0.12470000000000001</v>
      </c>
      <c r="AL318" s="5">
        <v>9.6100000000000005E-2</v>
      </c>
      <c r="AM318" s="5">
        <v>0.21940000000000001</v>
      </c>
      <c r="AN318" s="5">
        <v>9.5200000000000007E-2</v>
      </c>
      <c r="AO318" s="5">
        <v>8.9999999999999998E-4</v>
      </c>
      <c r="AP318" s="5">
        <v>0</v>
      </c>
      <c r="AQ318" s="5">
        <v>1.2999999999999999E-3</v>
      </c>
      <c r="AR318" s="5">
        <v>0</v>
      </c>
      <c r="AS318" s="5">
        <v>8.0000000000000004E-4</v>
      </c>
      <c r="AT318" s="5">
        <v>1.2999999999999999E-3</v>
      </c>
      <c r="AU318" s="5">
        <v>0</v>
      </c>
      <c r="AV318" s="1">
        <v>1</v>
      </c>
    </row>
    <row r="319" spans="1:48">
      <c r="A319" s="1">
        <v>49.84</v>
      </c>
      <c r="B319" s="1">
        <v>2.1800000000000002</v>
      </c>
      <c r="C319" s="1">
        <v>13.15</v>
      </c>
      <c r="D319" s="1">
        <v>10.86</v>
      </c>
      <c r="E319" s="1">
        <v>13.2</v>
      </c>
      <c r="F319" s="1">
        <v>10.58</v>
      </c>
      <c r="G319" s="1">
        <v>0.35</v>
      </c>
      <c r="H319" s="1"/>
      <c r="I319" s="1">
        <v>0.16</v>
      </c>
      <c r="J319" s="1"/>
      <c r="K319" s="1">
        <v>0.09</v>
      </c>
      <c r="L319" s="1">
        <v>0.15</v>
      </c>
      <c r="M319" s="1"/>
      <c r="N319" s="3">
        <v>100.6</v>
      </c>
      <c r="O319" s="17">
        <v>1302</v>
      </c>
      <c r="P319" s="2">
        <v>1E-4</v>
      </c>
      <c r="Q319" s="2" t="s">
        <v>13</v>
      </c>
      <c r="S319" s="2" t="s">
        <v>137</v>
      </c>
      <c r="T319" s="5">
        <v>0.8296</v>
      </c>
      <c r="U319" s="5">
        <v>2.7300000000000001E-2</v>
      </c>
      <c r="V319" s="5">
        <v>0.25790000000000002</v>
      </c>
      <c r="W319" s="5">
        <v>0.15110000000000001</v>
      </c>
      <c r="X319" s="5">
        <v>0.32750000000000001</v>
      </c>
      <c r="Y319" s="5">
        <v>0.18870000000000001</v>
      </c>
      <c r="Z319" s="5">
        <v>1.1299999999999999E-2</v>
      </c>
      <c r="AA319" s="5">
        <v>0</v>
      </c>
      <c r="AB319" s="5">
        <v>2.3E-3</v>
      </c>
      <c r="AC319" s="5">
        <v>0</v>
      </c>
      <c r="AD319" s="5">
        <v>1.1999999999999999E-3</v>
      </c>
      <c r="AE319" s="5">
        <v>2E-3</v>
      </c>
      <c r="AF319" s="5">
        <v>0</v>
      </c>
      <c r="AG319" s="1">
        <v>1.8</v>
      </c>
      <c r="AH319" s="1"/>
      <c r="AI319" s="5">
        <v>0.4612</v>
      </c>
      <c r="AJ319" s="5">
        <v>1.52E-2</v>
      </c>
      <c r="AK319" s="5">
        <v>0.1434</v>
      </c>
      <c r="AL319" s="5">
        <v>8.4000000000000005E-2</v>
      </c>
      <c r="AM319" s="5">
        <v>0.18210000000000001</v>
      </c>
      <c r="AN319" s="5">
        <v>0.10489999999999999</v>
      </c>
      <c r="AO319" s="5">
        <v>6.3E-3</v>
      </c>
      <c r="AP319" s="5">
        <v>0</v>
      </c>
      <c r="AQ319" s="5">
        <v>1.2999999999999999E-3</v>
      </c>
      <c r="AR319" s="5">
        <v>0</v>
      </c>
      <c r="AS319" s="5">
        <v>6.9999999999999999E-4</v>
      </c>
      <c r="AT319" s="5">
        <v>1.1000000000000001E-3</v>
      </c>
      <c r="AU319" s="5">
        <v>0</v>
      </c>
      <c r="AV319" s="1">
        <v>1</v>
      </c>
    </row>
    <row r="320" spans="1:48">
      <c r="A320" s="1">
        <v>49.18</v>
      </c>
      <c r="B320" s="1">
        <v>2.21</v>
      </c>
      <c r="C320" s="1">
        <v>12.74</v>
      </c>
      <c r="D320" s="1">
        <v>11.65</v>
      </c>
      <c r="E320" s="1">
        <v>13.37</v>
      </c>
      <c r="F320" s="1">
        <v>10.69</v>
      </c>
      <c r="G320" s="1">
        <v>0.48</v>
      </c>
      <c r="H320" s="1"/>
      <c r="I320" s="1">
        <v>0.16</v>
      </c>
      <c r="J320" s="1"/>
      <c r="K320" s="1">
        <v>0.08</v>
      </c>
      <c r="L320" s="1">
        <v>0.16</v>
      </c>
      <c r="M320" s="1"/>
      <c r="N320" s="3">
        <v>100.7</v>
      </c>
      <c r="O320" s="17">
        <v>1302</v>
      </c>
      <c r="P320" s="2">
        <v>1E-4</v>
      </c>
      <c r="Q320" s="2" t="s">
        <v>13</v>
      </c>
      <c r="S320" s="2" t="s">
        <v>137</v>
      </c>
      <c r="T320" s="5">
        <v>0.81859999999999999</v>
      </c>
      <c r="U320" s="5">
        <v>2.7699999999999999E-2</v>
      </c>
      <c r="V320" s="5">
        <v>0.24990000000000001</v>
      </c>
      <c r="W320" s="5">
        <v>0.16209999999999999</v>
      </c>
      <c r="X320" s="5">
        <v>0.33179999999999998</v>
      </c>
      <c r="Y320" s="5">
        <v>0.19059999999999999</v>
      </c>
      <c r="Z320" s="5">
        <v>1.55E-2</v>
      </c>
      <c r="AA320" s="5">
        <v>0</v>
      </c>
      <c r="AB320" s="5">
        <v>2.3E-3</v>
      </c>
      <c r="AC320" s="5">
        <v>0</v>
      </c>
      <c r="AD320" s="5">
        <v>1.1000000000000001E-3</v>
      </c>
      <c r="AE320" s="5">
        <v>2.0999999999999999E-3</v>
      </c>
      <c r="AF320" s="5">
        <v>0</v>
      </c>
      <c r="AG320" s="1">
        <v>1.8</v>
      </c>
      <c r="AH320" s="1"/>
      <c r="AI320" s="5">
        <v>0.45440000000000003</v>
      </c>
      <c r="AJ320" s="5">
        <v>1.54E-2</v>
      </c>
      <c r="AK320" s="5">
        <v>0.13869999999999999</v>
      </c>
      <c r="AL320" s="5">
        <v>0.09</v>
      </c>
      <c r="AM320" s="5">
        <v>0.1842</v>
      </c>
      <c r="AN320" s="5">
        <v>0.10580000000000001</v>
      </c>
      <c r="AO320" s="5">
        <v>8.6E-3</v>
      </c>
      <c r="AP320" s="5">
        <v>0</v>
      </c>
      <c r="AQ320" s="5">
        <v>1.2999999999999999E-3</v>
      </c>
      <c r="AR320" s="5">
        <v>0</v>
      </c>
      <c r="AS320" s="5">
        <v>5.9999999999999995E-4</v>
      </c>
      <c r="AT320" s="5">
        <v>1.1999999999999999E-3</v>
      </c>
      <c r="AU320" s="5">
        <v>0</v>
      </c>
      <c r="AV320" s="1">
        <v>1</v>
      </c>
    </row>
    <row r="321" spans="1:48">
      <c r="A321" s="1">
        <v>49.18</v>
      </c>
      <c r="B321" s="1">
        <v>2.16</v>
      </c>
      <c r="C321" s="1">
        <v>12.8</v>
      </c>
      <c r="D321" s="1">
        <v>11.99</v>
      </c>
      <c r="E321" s="1">
        <v>14.01</v>
      </c>
      <c r="F321" s="1">
        <v>10.51</v>
      </c>
      <c r="G321" s="1">
        <v>7.0000000000000007E-2</v>
      </c>
      <c r="H321" s="1"/>
      <c r="I321" s="1">
        <v>0.17</v>
      </c>
      <c r="J321" s="1"/>
      <c r="K321" s="1">
        <v>7.0000000000000007E-2</v>
      </c>
      <c r="L321" s="1">
        <v>0.16</v>
      </c>
      <c r="M321" s="1"/>
      <c r="N321" s="3">
        <v>101.1</v>
      </c>
      <c r="O321" s="17">
        <v>1300</v>
      </c>
      <c r="P321" s="2">
        <v>1E-4</v>
      </c>
      <c r="Q321" s="2" t="s">
        <v>13</v>
      </c>
      <c r="S321" s="2" t="s">
        <v>137</v>
      </c>
      <c r="T321" s="5">
        <v>0.81859999999999999</v>
      </c>
      <c r="U321" s="5">
        <v>2.7E-2</v>
      </c>
      <c r="V321" s="5">
        <v>0.25109999999999999</v>
      </c>
      <c r="W321" s="5">
        <v>0.16689999999999999</v>
      </c>
      <c r="X321" s="5">
        <v>0.34760000000000002</v>
      </c>
      <c r="Y321" s="5">
        <v>0.18740000000000001</v>
      </c>
      <c r="Z321" s="5">
        <v>2.3E-3</v>
      </c>
      <c r="AA321" s="5">
        <v>0</v>
      </c>
      <c r="AB321" s="5">
        <v>2.3999999999999998E-3</v>
      </c>
      <c r="AC321" s="5">
        <v>0</v>
      </c>
      <c r="AD321" s="5">
        <v>8.9999999999999998E-4</v>
      </c>
      <c r="AE321" s="5">
        <v>2.0999999999999999E-3</v>
      </c>
      <c r="AF321" s="5">
        <v>0</v>
      </c>
      <c r="AG321" s="1">
        <v>1.81</v>
      </c>
      <c r="AH321" s="1"/>
      <c r="AI321" s="5">
        <v>0.45319999999999999</v>
      </c>
      <c r="AJ321" s="5">
        <v>1.4999999999999999E-2</v>
      </c>
      <c r="AK321" s="5">
        <v>0.13900000000000001</v>
      </c>
      <c r="AL321" s="5">
        <v>9.2399999999999996E-2</v>
      </c>
      <c r="AM321" s="5">
        <v>0.1925</v>
      </c>
      <c r="AN321" s="5">
        <v>0.1038</v>
      </c>
      <c r="AO321" s="5">
        <v>1.2999999999999999E-3</v>
      </c>
      <c r="AP321" s="5">
        <v>0</v>
      </c>
      <c r="AQ321" s="5">
        <v>1.2999999999999999E-3</v>
      </c>
      <c r="AR321" s="5">
        <v>0</v>
      </c>
      <c r="AS321" s="5">
        <v>5.0000000000000001E-4</v>
      </c>
      <c r="AT321" s="5">
        <v>1.1999999999999999E-3</v>
      </c>
      <c r="AU321" s="5">
        <v>0</v>
      </c>
      <c r="AV321" s="1">
        <v>1</v>
      </c>
    </row>
    <row r="322" spans="1:48">
      <c r="A322" s="1">
        <v>48.26</v>
      </c>
      <c r="B322" s="1">
        <v>1.44</v>
      </c>
      <c r="C322" s="1">
        <v>10.51</v>
      </c>
      <c r="D322" s="1">
        <v>11.55</v>
      </c>
      <c r="E322" s="1">
        <v>18.09</v>
      </c>
      <c r="F322" s="1">
        <v>8.32</v>
      </c>
      <c r="G322" s="1">
        <v>1.55</v>
      </c>
      <c r="H322" s="1">
        <v>0.1</v>
      </c>
      <c r="I322" s="1">
        <v>0.2</v>
      </c>
      <c r="J322" s="1">
        <v>0.12</v>
      </c>
      <c r="K322" s="1">
        <v>0.08</v>
      </c>
      <c r="L322" s="1">
        <v>0.02</v>
      </c>
      <c r="M322" s="1"/>
      <c r="N322" s="3">
        <v>100.2</v>
      </c>
      <c r="O322" s="17">
        <v>1399</v>
      </c>
      <c r="P322" s="2">
        <v>1E-4</v>
      </c>
      <c r="Q322" s="2" t="s">
        <v>5</v>
      </c>
      <c r="R322" s="2" t="s">
        <v>136</v>
      </c>
      <c r="S322" s="2" t="s">
        <v>137</v>
      </c>
      <c r="T322" s="5">
        <v>0.80330000000000001</v>
      </c>
      <c r="U322" s="5">
        <v>1.7999999999999999E-2</v>
      </c>
      <c r="V322" s="5">
        <v>0.20619999999999999</v>
      </c>
      <c r="W322" s="5">
        <v>0.1608</v>
      </c>
      <c r="X322" s="5">
        <v>0.44890000000000002</v>
      </c>
      <c r="Y322" s="5">
        <v>0.1484</v>
      </c>
      <c r="Z322" s="5">
        <v>0.05</v>
      </c>
      <c r="AA322" s="5">
        <v>2.0999999999999999E-3</v>
      </c>
      <c r="AB322" s="5">
        <v>2.8E-3</v>
      </c>
      <c r="AC322" s="5">
        <v>1.6999999999999999E-3</v>
      </c>
      <c r="AD322" s="5">
        <v>1.1000000000000001E-3</v>
      </c>
      <c r="AE322" s="5">
        <v>2.0000000000000001E-4</v>
      </c>
      <c r="AF322" s="5">
        <v>0</v>
      </c>
      <c r="AG322" s="1">
        <v>1.84</v>
      </c>
      <c r="AH322" s="1"/>
      <c r="AI322" s="5">
        <v>0.43569999999999998</v>
      </c>
      <c r="AJ322" s="5">
        <v>9.7999999999999997E-3</v>
      </c>
      <c r="AK322" s="5">
        <v>0.1118</v>
      </c>
      <c r="AL322" s="5">
        <v>8.72E-2</v>
      </c>
      <c r="AM322" s="5">
        <v>0.24349999999999999</v>
      </c>
      <c r="AN322" s="5">
        <v>8.0500000000000002E-2</v>
      </c>
      <c r="AO322" s="5">
        <v>2.7099999999999999E-2</v>
      </c>
      <c r="AP322" s="5">
        <v>1.1999999999999999E-3</v>
      </c>
      <c r="AQ322" s="5">
        <v>1.5E-3</v>
      </c>
      <c r="AR322" s="5">
        <v>8.9999999999999998E-4</v>
      </c>
      <c r="AS322" s="5">
        <v>5.9999999999999995E-4</v>
      </c>
      <c r="AT322" s="5">
        <v>1E-4</v>
      </c>
      <c r="AU322" s="5">
        <v>0</v>
      </c>
      <c r="AV322" s="1">
        <v>1</v>
      </c>
    </row>
    <row r="323" spans="1:48">
      <c r="A323" s="1">
        <v>48.82</v>
      </c>
      <c r="B323" s="1">
        <v>1.44</v>
      </c>
      <c r="C323" s="1">
        <v>10.69</v>
      </c>
      <c r="D323" s="1">
        <v>11.51</v>
      </c>
      <c r="E323" s="1">
        <v>17.059999999999999</v>
      </c>
      <c r="F323" s="1">
        <v>8.4600000000000009</v>
      </c>
      <c r="G323" s="1">
        <v>2.09</v>
      </c>
      <c r="H323" s="1">
        <v>0.11</v>
      </c>
      <c r="I323" s="1">
        <v>0.2</v>
      </c>
      <c r="J323" s="1">
        <v>0.12</v>
      </c>
      <c r="K323" s="1">
        <v>0.42</v>
      </c>
      <c r="L323" s="1"/>
      <c r="M323" s="1"/>
      <c r="N323" s="3">
        <v>100.9</v>
      </c>
      <c r="O323" s="17">
        <v>1402</v>
      </c>
      <c r="P323" s="2">
        <v>1E-4</v>
      </c>
      <c r="Q323" s="2" t="s">
        <v>5</v>
      </c>
      <c r="S323" s="2" t="s">
        <v>137</v>
      </c>
      <c r="T323" s="5">
        <v>0.81259999999999999</v>
      </c>
      <c r="U323" s="5">
        <v>1.7999999999999999E-2</v>
      </c>
      <c r="V323" s="5">
        <v>0.2097</v>
      </c>
      <c r="W323" s="5">
        <v>0.16020000000000001</v>
      </c>
      <c r="X323" s="5">
        <v>0.42330000000000001</v>
      </c>
      <c r="Y323" s="5">
        <v>0.15090000000000001</v>
      </c>
      <c r="Z323" s="5">
        <v>6.7400000000000002E-2</v>
      </c>
      <c r="AA323" s="5">
        <v>2.3E-3</v>
      </c>
      <c r="AB323" s="5">
        <v>2.8E-3</v>
      </c>
      <c r="AC323" s="5">
        <v>1.6999999999999999E-3</v>
      </c>
      <c r="AD323" s="5">
        <v>5.5999999999999999E-3</v>
      </c>
      <c r="AE323" s="5">
        <v>0</v>
      </c>
      <c r="AF323" s="5">
        <v>0</v>
      </c>
      <c r="AG323" s="1">
        <v>1.85</v>
      </c>
      <c r="AH323" s="1"/>
      <c r="AI323" s="5">
        <v>0.43819999999999998</v>
      </c>
      <c r="AJ323" s="5">
        <v>9.7000000000000003E-3</v>
      </c>
      <c r="AK323" s="5">
        <v>0.11310000000000001</v>
      </c>
      <c r="AL323" s="5">
        <v>8.6400000000000005E-2</v>
      </c>
      <c r="AM323" s="5">
        <v>0.2283</v>
      </c>
      <c r="AN323" s="5">
        <v>8.1299999999999997E-2</v>
      </c>
      <c r="AO323" s="5">
        <v>3.6400000000000002E-2</v>
      </c>
      <c r="AP323" s="5">
        <v>1.2999999999999999E-3</v>
      </c>
      <c r="AQ323" s="5">
        <v>1.5E-3</v>
      </c>
      <c r="AR323" s="5">
        <v>8.9999999999999998E-4</v>
      </c>
      <c r="AS323" s="5">
        <v>3.0000000000000001E-3</v>
      </c>
      <c r="AT323" s="5">
        <v>0</v>
      </c>
      <c r="AU323" s="5">
        <v>0</v>
      </c>
      <c r="AV323" s="1">
        <v>1</v>
      </c>
    </row>
    <row r="324" spans="1:48">
      <c r="A324" s="1">
        <v>48.92</v>
      </c>
      <c r="B324" s="1">
        <v>1.56</v>
      </c>
      <c r="C324" s="1">
        <v>11.48</v>
      </c>
      <c r="D324" s="1">
        <v>11.31</v>
      </c>
      <c r="E324" s="1">
        <v>15.91</v>
      </c>
      <c r="F324" s="1">
        <v>8.99</v>
      </c>
      <c r="G324" s="1">
        <v>1.76</v>
      </c>
      <c r="H324" s="1">
        <v>0.1</v>
      </c>
      <c r="I324" s="1">
        <v>0.2</v>
      </c>
      <c r="J324" s="1">
        <v>0.13</v>
      </c>
      <c r="K324" s="1">
        <v>6.2E-2</v>
      </c>
      <c r="L324" s="1">
        <v>2.7E-2</v>
      </c>
      <c r="M324" s="1"/>
      <c r="N324" s="3">
        <v>100.4</v>
      </c>
      <c r="O324" s="2">
        <v>1348</v>
      </c>
      <c r="P324" s="2">
        <v>1E-4</v>
      </c>
      <c r="Q324" s="2" t="s">
        <v>5</v>
      </c>
      <c r="R324" s="2" t="s">
        <v>124</v>
      </c>
      <c r="S324" s="2" t="s">
        <v>137</v>
      </c>
      <c r="T324" s="5">
        <v>0.81420000000000003</v>
      </c>
      <c r="U324" s="5">
        <v>1.95E-2</v>
      </c>
      <c r="V324" s="5">
        <v>0.22520000000000001</v>
      </c>
      <c r="W324" s="5">
        <v>0.15740000000000001</v>
      </c>
      <c r="X324" s="5">
        <v>0.39479999999999998</v>
      </c>
      <c r="Y324" s="5">
        <v>0.1603</v>
      </c>
      <c r="Z324" s="5">
        <v>5.6800000000000003E-2</v>
      </c>
      <c r="AA324" s="5">
        <v>2.0999999999999999E-3</v>
      </c>
      <c r="AB324" s="5">
        <v>2.8E-3</v>
      </c>
      <c r="AC324" s="5">
        <v>1.8E-3</v>
      </c>
      <c r="AD324" s="5">
        <v>8.0000000000000004E-4</v>
      </c>
      <c r="AE324" s="5">
        <v>4.0000000000000002E-4</v>
      </c>
      <c r="AF324" s="5">
        <v>0</v>
      </c>
      <c r="AG324" s="1">
        <v>1.84</v>
      </c>
      <c r="AH324" s="1"/>
      <c r="AI324" s="5">
        <v>0.44340000000000002</v>
      </c>
      <c r="AJ324" s="5">
        <v>1.06E-2</v>
      </c>
      <c r="AK324" s="5">
        <v>0.1226</v>
      </c>
      <c r="AL324" s="5">
        <v>8.5699999999999998E-2</v>
      </c>
      <c r="AM324" s="5">
        <v>0.215</v>
      </c>
      <c r="AN324" s="5">
        <v>8.7300000000000003E-2</v>
      </c>
      <c r="AO324" s="5">
        <v>3.09E-2</v>
      </c>
      <c r="AP324" s="5">
        <v>1.1999999999999999E-3</v>
      </c>
      <c r="AQ324" s="5">
        <v>1.5E-3</v>
      </c>
      <c r="AR324" s="5">
        <v>1E-3</v>
      </c>
      <c r="AS324" s="5">
        <v>5.0000000000000001E-4</v>
      </c>
      <c r="AT324" s="5">
        <v>2.0000000000000001E-4</v>
      </c>
      <c r="AU324" s="5">
        <v>0</v>
      </c>
      <c r="AV324" s="1">
        <v>1</v>
      </c>
    </row>
    <row r="325" spans="1:48">
      <c r="A325" s="1">
        <v>48.91</v>
      </c>
      <c r="B325" s="1">
        <v>1.55</v>
      </c>
      <c r="C325" s="1">
        <v>11.41</v>
      </c>
      <c r="D325" s="1">
        <v>11.55</v>
      </c>
      <c r="E325" s="1">
        <v>15.37</v>
      </c>
      <c r="F325" s="1">
        <v>9.0500000000000007</v>
      </c>
      <c r="G325" s="1">
        <v>1.81</v>
      </c>
      <c r="H325" s="1">
        <v>0.11</v>
      </c>
      <c r="I325" s="1">
        <v>0.2</v>
      </c>
      <c r="J325" s="1">
        <v>0.14000000000000001</v>
      </c>
      <c r="K325" s="1">
        <v>0.37</v>
      </c>
      <c r="L325" s="1">
        <v>2.8000000000000001E-2</v>
      </c>
      <c r="M325" s="1"/>
      <c r="N325" s="3">
        <v>100.5</v>
      </c>
      <c r="O325" s="2">
        <v>1348</v>
      </c>
      <c r="P325" s="2">
        <v>1E-4</v>
      </c>
      <c r="Q325" s="2" t="s">
        <v>5</v>
      </c>
      <c r="S325" s="2" t="s">
        <v>137</v>
      </c>
      <c r="T325" s="5">
        <v>0.81410000000000005</v>
      </c>
      <c r="U325" s="5">
        <v>1.9400000000000001E-2</v>
      </c>
      <c r="V325" s="5">
        <v>0.2238</v>
      </c>
      <c r="W325" s="5">
        <v>0.1608</v>
      </c>
      <c r="X325" s="5">
        <v>0.38140000000000002</v>
      </c>
      <c r="Y325" s="5">
        <v>0.16139999999999999</v>
      </c>
      <c r="Z325" s="5">
        <v>5.8400000000000001E-2</v>
      </c>
      <c r="AA325" s="5">
        <v>2.3E-3</v>
      </c>
      <c r="AB325" s="5">
        <v>2.8E-3</v>
      </c>
      <c r="AC325" s="5">
        <v>2E-3</v>
      </c>
      <c r="AD325" s="5">
        <v>5.0000000000000001E-3</v>
      </c>
      <c r="AE325" s="5">
        <v>4.0000000000000002E-4</v>
      </c>
      <c r="AF325" s="5">
        <v>0</v>
      </c>
      <c r="AG325" s="1">
        <v>1.83</v>
      </c>
      <c r="AH325" s="1"/>
      <c r="AI325" s="5">
        <v>0.44440000000000002</v>
      </c>
      <c r="AJ325" s="5">
        <v>1.06E-2</v>
      </c>
      <c r="AK325" s="5">
        <v>0.1222</v>
      </c>
      <c r="AL325" s="5">
        <v>8.7800000000000003E-2</v>
      </c>
      <c r="AM325" s="5">
        <v>0.2082</v>
      </c>
      <c r="AN325" s="5">
        <v>8.8099999999999998E-2</v>
      </c>
      <c r="AO325" s="5">
        <v>3.1899999999999998E-2</v>
      </c>
      <c r="AP325" s="5">
        <v>1.2999999999999999E-3</v>
      </c>
      <c r="AQ325" s="5">
        <v>1.5E-3</v>
      </c>
      <c r="AR325" s="5">
        <v>1.1000000000000001E-3</v>
      </c>
      <c r="AS325" s="5">
        <v>2.7000000000000001E-3</v>
      </c>
      <c r="AT325" s="5">
        <v>2.0000000000000001E-4</v>
      </c>
      <c r="AU325" s="5">
        <v>0</v>
      </c>
      <c r="AV325" s="1">
        <v>1</v>
      </c>
    </row>
    <row r="326" spans="1:48">
      <c r="A326" s="1">
        <v>49.72</v>
      </c>
      <c r="B326" s="1">
        <v>1.71</v>
      </c>
      <c r="C326" s="1">
        <v>12.42</v>
      </c>
      <c r="D326" s="1">
        <v>11.09</v>
      </c>
      <c r="E326" s="1">
        <v>13.24</v>
      </c>
      <c r="F326" s="1">
        <v>9.7100000000000009</v>
      </c>
      <c r="G326" s="1">
        <v>1.95</v>
      </c>
      <c r="H326" s="1">
        <v>0.12</v>
      </c>
      <c r="I326" s="1">
        <v>0.2</v>
      </c>
      <c r="J326" s="1">
        <v>0.14000000000000001</v>
      </c>
      <c r="K326" s="1">
        <v>5.1999999999999998E-2</v>
      </c>
      <c r="L326" s="1">
        <v>2.7E-2</v>
      </c>
      <c r="M326" s="1"/>
      <c r="N326" s="3">
        <v>100.4</v>
      </c>
      <c r="O326" s="2">
        <v>1300</v>
      </c>
      <c r="P326" s="2">
        <v>1E-4</v>
      </c>
      <c r="Q326" s="2" t="s">
        <v>5</v>
      </c>
      <c r="S326" s="2" t="s">
        <v>137</v>
      </c>
      <c r="T326" s="5">
        <v>0.8276</v>
      </c>
      <c r="U326" s="5">
        <v>2.1399999999999999E-2</v>
      </c>
      <c r="V326" s="5">
        <v>0.24360000000000001</v>
      </c>
      <c r="W326" s="5">
        <v>0.15429999999999999</v>
      </c>
      <c r="X326" s="5">
        <v>0.32850000000000001</v>
      </c>
      <c r="Y326" s="5">
        <v>0.1731</v>
      </c>
      <c r="Z326" s="5">
        <v>6.2899999999999998E-2</v>
      </c>
      <c r="AA326" s="5">
        <v>2.5000000000000001E-3</v>
      </c>
      <c r="AB326" s="5">
        <v>2.8E-3</v>
      </c>
      <c r="AC326" s="5">
        <v>2E-3</v>
      </c>
      <c r="AD326" s="5">
        <v>6.9999999999999999E-4</v>
      </c>
      <c r="AE326" s="5">
        <v>4.0000000000000002E-4</v>
      </c>
      <c r="AF326" s="5">
        <v>0</v>
      </c>
      <c r="AG326" s="1">
        <v>1.82</v>
      </c>
      <c r="AH326" s="1"/>
      <c r="AI326" s="5">
        <v>0.45469999999999999</v>
      </c>
      <c r="AJ326" s="5">
        <v>1.18E-2</v>
      </c>
      <c r="AK326" s="5">
        <v>0.13389999999999999</v>
      </c>
      <c r="AL326" s="5">
        <v>8.48E-2</v>
      </c>
      <c r="AM326" s="5">
        <v>0.18049999999999999</v>
      </c>
      <c r="AN326" s="5">
        <v>9.5100000000000004E-2</v>
      </c>
      <c r="AO326" s="5">
        <v>3.4599999999999999E-2</v>
      </c>
      <c r="AP326" s="5">
        <v>1.4E-3</v>
      </c>
      <c r="AQ326" s="5">
        <v>1.5E-3</v>
      </c>
      <c r="AR326" s="5">
        <v>1.1000000000000001E-3</v>
      </c>
      <c r="AS326" s="5">
        <v>4.0000000000000002E-4</v>
      </c>
      <c r="AT326" s="5">
        <v>2.0000000000000001E-4</v>
      </c>
      <c r="AU326" s="5">
        <v>0</v>
      </c>
      <c r="AV326" s="1">
        <v>1</v>
      </c>
    </row>
    <row r="327" spans="1:48">
      <c r="A327" s="1">
        <v>47.28</v>
      </c>
      <c r="B327" s="1">
        <v>1.27</v>
      </c>
      <c r="C327" s="1">
        <v>9.24</v>
      </c>
      <c r="D327" s="1">
        <v>11.64</v>
      </c>
      <c r="E327" s="1">
        <v>21.89</v>
      </c>
      <c r="F327" s="1">
        <v>7.28</v>
      </c>
      <c r="G327" s="1">
        <v>1.42</v>
      </c>
      <c r="H327" s="1">
        <v>7.0000000000000007E-2</v>
      </c>
      <c r="I327" s="1">
        <v>0.2</v>
      </c>
      <c r="J327" s="1">
        <v>0.11</v>
      </c>
      <c r="K327" s="1">
        <v>0.10199999999999999</v>
      </c>
      <c r="L327" s="1">
        <v>2.9000000000000001E-2</v>
      </c>
      <c r="M327" s="1"/>
      <c r="N327" s="3">
        <v>100.5</v>
      </c>
      <c r="O327" s="2">
        <v>1451</v>
      </c>
      <c r="P327" s="2">
        <v>1E-4</v>
      </c>
      <c r="Q327" s="2" t="s">
        <v>5</v>
      </c>
      <c r="S327" s="2" t="s">
        <v>137</v>
      </c>
      <c r="T327" s="5">
        <v>0.78700000000000003</v>
      </c>
      <c r="U327" s="5">
        <v>1.5900000000000001E-2</v>
      </c>
      <c r="V327" s="5">
        <v>0.1812</v>
      </c>
      <c r="W327" s="5">
        <v>0.16200000000000001</v>
      </c>
      <c r="X327" s="5">
        <v>0.54320000000000002</v>
      </c>
      <c r="Y327" s="5">
        <v>0.1298</v>
      </c>
      <c r="Z327" s="5">
        <v>4.58E-2</v>
      </c>
      <c r="AA327" s="5">
        <v>1.5E-3</v>
      </c>
      <c r="AB327" s="5">
        <v>2.8E-3</v>
      </c>
      <c r="AC327" s="5">
        <v>1.5E-3</v>
      </c>
      <c r="AD327" s="5">
        <v>1.4E-3</v>
      </c>
      <c r="AE327" s="5">
        <v>4.0000000000000002E-4</v>
      </c>
      <c r="AF327" s="5">
        <v>0</v>
      </c>
      <c r="AG327" s="1">
        <v>1.87</v>
      </c>
      <c r="AH327" s="1"/>
      <c r="AI327" s="5">
        <v>0.42030000000000001</v>
      </c>
      <c r="AJ327" s="5">
        <v>8.5000000000000006E-3</v>
      </c>
      <c r="AK327" s="5">
        <v>9.6799999999999997E-2</v>
      </c>
      <c r="AL327" s="5">
        <v>8.6499999999999994E-2</v>
      </c>
      <c r="AM327" s="5">
        <v>0.29010000000000002</v>
      </c>
      <c r="AN327" s="5">
        <v>6.93E-2</v>
      </c>
      <c r="AO327" s="5">
        <v>2.4500000000000001E-2</v>
      </c>
      <c r="AP327" s="5">
        <v>8.0000000000000004E-4</v>
      </c>
      <c r="AQ327" s="5">
        <v>1.5E-3</v>
      </c>
      <c r="AR327" s="5">
        <v>8.0000000000000004E-4</v>
      </c>
      <c r="AS327" s="5">
        <v>6.9999999999999999E-4</v>
      </c>
      <c r="AT327" s="5">
        <v>2.0000000000000001E-4</v>
      </c>
      <c r="AU327" s="5">
        <v>0</v>
      </c>
      <c r="AV327" s="1">
        <v>1</v>
      </c>
    </row>
    <row r="328" spans="1:48">
      <c r="A328" s="1">
        <v>51</v>
      </c>
      <c r="B328" s="1">
        <v>0.83</v>
      </c>
      <c r="C328" s="1">
        <v>6.12</v>
      </c>
      <c r="D328" s="1">
        <v>17.2</v>
      </c>
      <c r="E328" s="1">
        <v>10.5</v>
      </c>
      <c r="F328" s="1">
        <v>10.4</v>
      </c>
      <c r="G328" s="1">
        <v>1.06</v>
      </c>
      <c r="H328" s="1">
        <v>0.06</v>
      </c>
      <c r="I328" s="1">
        <v>0.54</v>
      </c>
      <c r="J328" s="1">
        <v>0.51</v>
      </c>
      <c r="K328" s="1"/>
      <c r="L328" s="1"/>
      <c r="M328" s="1"/>
      <c r="N328" s="3">
        <f t="shared" si="260"/>
        <v>98.220000000000013</v>
      </c>
      <c r="O328" s="2">
        <v>1255</v>
      </c>
      <c r="P328" s="2">
        <v>1E-4</v>
      </c>
      <c r="Q328" s="2" t="s">
        <v>48</v>
      </c>
      <c r="R328" s="2" t="s">
        <v>111</v>
      </c>
      <c r="S328" s="2" t="s">
        <v>137</v>
      </c>
      <c r="T328" s="5">
        <f>A328/60.08</f>
        <v>0.84886817576564588</v>
      </c>
      <c r="U328" s="5">
        <f>B328/79.9</f>
        <v>1.0387984981226532E-2</v>
      </c>
      <c r="V328" s="5">
        <f>C328/50.98</f>
        <v>0.1200470772852099</v>
      </c>
      <c r="W328" s="5">
        <f>D328/71.85</f>
        <v>0.23938761308281142</v>
      </c>
      <c r="X328" s="5">
        <f>E328/40.3</f>
        <v>0.26054590570719605</v>
      </c>
      <c r="Y328" s="5">
        <f>F328/56.08</f>
        <v>0.18544935805991442</v>
      </c>
      <c r="Z328" s="5">
        <f>G328/30.99</f>
        <v>3.4204582123265576E-2</v>
      </c>
      <c r="AA328" s="5">
        <f>H328/47.1</f>
        <v>1.2738853503184713E-3</v>
      </c>
      <c r="AB328" s="5">
        <f>I328/70.94</f>
        <v>7.6120665351000856E-3</v>
      </c>
      <c r="AC328" s="5">
        <f>J328/70.9725</f>
        <v>7.1858818556483151E-3</v>
      </c>
      <c r="AD328" s="5">
        <f>K328/74.71</f>
        <v>0</v>
      </c>
      <c r="AE328" s="5">
        <f>L328/75.995</f>
        <v>0</v>
      </c>
      <c r="AF328" s="5">
        <f t="shared" ref="AF328:AF358" si="261">M328/74.93</f>
        <v>0</v>
      </c>
      <c r="AG328" s="1">
        <f t="shared" si="245"/>
        <v>1.7149625307463363</v>
      </c>
      <c r="AH328" s="1"/>
      <c r="AI328" s="5">
        <f t="shared" si="232"/>
        <v>0.49497768058887331</v>
      </c>
      <c r="AJ328" s="5">
        <f t="shared" si="233"/>
        <v>6.0572664387634019E-3</v>
      </c>
      <c r="AK328" s="5">
        <f t="shared" si="234"/>
        <v>6.9999825146597514E-2</v>
      </c>
      <c r="AL328" s="5">
        <f t="shared" si="235"/>
        <v>0.13958766374833395</v>
      </c>
      <c r="AM328" s="5">
        <f t="shared" si="236"/>
        <v>0.15192513016235334</v>
      </c>
      <c r="AN328" s="5">
        <f t="shared" si="237"/>
        <v>0.10813609903139314</v>
      </c>
      <c r="AO328" s="5">
        <f t="shared" si="238"/>
        <v>1.9944798507277036E-2</v>
      </c>
      <c r="AP328" s="5">
        <f t="shared" si="239"/>
        <v>7.4280652053901601E-4</v>
      </c>
      <c r="AQ328" s="5">
        <f t="shared" si="240"/>
        <v>4.4386197357836046E-3</v>
      </c>
      <c r="AR328" s="5">
        <f t="shared" si="241"/>
        <v>4.1901101200858791E-3</v>
      </c>
      <c r="AS328" s="5">
        <f t="shared" si="242"/>
        <v>0</v>
      </c>
      <c r="AT328" s="5">
        <f t="shared" si="243"/>
        <v>0</v>
      </c>
      <c r="AU328" s="5">
        <f t="shared" si="244"/>
        <v>0</v>
      </c>
      <c r="AV328" s="1">
        <f t="shared" si="246"/>
        <v>1.0000000000000002</v>
      </c>
    </row>
    <row r="329" spans="1:48">
      <c r="A329" s="1">
        <v>51.2</v>
      </c>
      <c r="B329" s="1">
        <v>0.86</v>
      </c>
      <c r="C329" s="1">
        <v>6.34</v>
      </c>
      <c r="D329" s="1">
        <v>17.100000000000001</v>
      </c>
      <c r="E329" s="1">
        <v>9.98</v>
      </c>
      <c r="F329" s="1">
        <v>10.7</v>
      </c>
      <c r="G329" s="1">
        <v>1.1599999999999999</v>
      </c>
      <c r="H329" s="1">
        <v>7.0000000000000007E-2</v>
      </c>
      <c r="I329" s="1">
        <v>0.55000000000000004</v>
      </c>
      <c r="J329" s="1">
        <v>0.54</v>
      </c>
      <c r="K329" s="1"/>
      <c r="L329" s="1"/>
      <c r="M329" s="1"/>
      <c r="N329" s="3">
        <f t="shared" si="260"/>
        <v>98.5</v>
      </c>
      <c r="O329" s="2">
        <v>1240</v>
      </c>
      <c r="P329" s="2">
        <v>1E-4</v>
      </c>
      <c r="Q329" s="2" t="s">
        <v>48</v>
      </c>
      <c r="S329" s="2" t="s">
        <v>137</v>
      </c>
      <c r="T329" s="5">
        <f>A329/60.08</f>
        <v>0.85219707057256999</v>
      </c>
      <c r="U329" s="5">
        <f>B329/79.9</f>
        <v>1.076345431789737E-2</v>
      </c>
      <c r="V329" s="5">
        <f>C329/50.98</f>
        <v>0.12436249509611613</v>
      </c>
      <c r="W329" s="5">
        <f>D329/71.85</f>
        <v>0.23799582463465557</v>
      </c>
      <c r="X329" s="5">
        <f>E329/40.3</f>
        <v>0.24764267990074446</v>
      </c>
      <c r="Y329" s="5">
        <f>F329/56.08</f>
        <v>0.19079885877318117</v>
      </c>
      <c r="Z329" s="5">
        <f>G329/30.99</f>
        <v>3.743142949338496E-2</v>
      </c>
      <c r="AA329" s="5">
        <f>H329/47.1</f>
        <v>1.48619957537155E-3</v>
      </c>
      <c r="AB329" s="5">
        <f>I329/70.94</f>
        <v>7.7530307301945317E-3</v>
      </c>
      <c r="AC329" s="5">
        <f>J329/70.9725</f>
        <v>7.6085807883335107E-3</v>
      </c>
      <c r="AD329" s="5">
        <f>K329/74.71</f>
        <v>0</v>
      </c>
      <c r="AE329" s="5">
        <f>L329/75.995</f>
        <v>0</v>
      </c>
      <c r="AF329" s="5">
        <f t="shared" si="261"/>
        <v>0</v>
      </c>
      <c r="AG329" s="1">
        <f t="shared" si="245"/>
        <v>1.7180396238824496</v>
      </c>
      <c r="AH329" s="1"/>
      <c r="AI329" s="5">
        <f t="shared" si="232"/>
        <v>0.49602876367121462</v>
      </c>
      <c r="AJ329" s="5">
        <f t="shared" si="233"/>
        <v>6.2649627914715773E-3</v>
      </c>
      <c r="AK329" s="5">
        <f t="shared" si="234"/>
        <v>7.2386278737320425E-2</v>
      </c>
      <c r="AL329" s="5">
        <f t="shared" si="235"/>
        <v>0.13852755275622183</v>
      </c>
      <c r="AM329" s="5">
        <f t="shared" si="236"/>
        <v>0.14414258929669976</v>
      </c>
      <c r="AN329" s="5">
        <f t="shared" si="237"/>
        <v>0.11105614569122177</v>
      </c>
      <c r="AO329" s="5">
        <f t="shared" si="238"/>
        <v>2.1787291150361772E-2</v>
      </c>
      <c r="AP329" s="5">
        <f t="shared" si="239"/>
        <v>8.6505547061424331E-4</v>
      </c>
      <c r="AQ329" s="5">
        <f t="shared" si="240"/>
        <v>4.5127193939067172E-3</v>
      </c>
      <c r="AR329" s="5">
        <f t="shared" si="241"/>
        <v>4.4286410409671087E-3</v>
      </c>
      <c r="AS329" s="5">
        <f t="shared" si="242"/>
        <v>0</v>
      </c>
      <c r="AT329" s="5">
        <f t="shared" si="243"/>
        <v>0</v>
      </c>
      <c r="AU329" s="5">
        <f t="shared" si="244"/>
        <v>0</v>
      </c>
      <c r="AV329" s="1">
        <f t="shared" si="246"/>
        <v>0.99999999999999989</v>
      </c>
    </row>
    <row r="330" spans="1:48">
      <c r="A330" s="1">
        <v>50.3</v>
      </c>
      <c r="B330" s="1">
        <v>1.33</v>
      </c>
      <c r="C330" s="1">
        <v>11.9</v>
      </c>
      <c r="D330" s="1">
        <v>17.100000000000001</v>
      </c>
      <c r="E330" s="1">
        <v>3.62</v>
      </c>
      <c r="F330" s="1">
        <v>8.7100000000000009</v>
      </c>
      <c r="G330" s="1">
        <v>2.89</v>
      </c>
      <c r="H330" s="1">
        <v>0.28999999999999998</v>
      </c>
      <c r="I330" s="1">
        <v>0.41</v>
      </c>
      <c r="J330" s="1">
        <v>1.18</v>
      </c>
      <c r="K330" s="1"/>
      <c r="L330" s="1"/>
      <c r="M330" s="1"/>
      <c r="N330" s="3">
        <f t="shared" si="260"/>
        <v>97.730000000000018</v>
      </c>
      <c r="O330" s="2">
        <v>1100</v>
      </c>
      <c r="P330" s="2">
        <v>1E-4</v>
      </c>
      <c r="Q330" s="2" t="s">
        <v>57</v>
      </c>
      <c r="S330" s="2" t="s">
        <v>137</v>
      </c>
      <c r="T330" s="5">
        <f>A330/60.08</f>
        <v>0.83721704394141139</v>
      </c>
      <c r="U330" s="5">
        <f>B330/79.9</f>
        <v>1.6645807259073841E-2</v>
      </c>
      <c r="V330" s="5">
        <f>C330/50.98</f>
        <v>0.23342487249901925</v>
      </c>
      <c r="W330" s="5">
        <f>D330/71.85</f>
        <v>0.23799582463465557</v>
      </c>
      <c r="X330" s="5">
        <f>E330/40.3</f>
        <v>8.9826302729528545E-2</v>
      </c>
      <c r="Y330" s="5">
        <f>F330/56.08</f>
        <v>0.15531383737517834</v>
      </c>
      <c r="Z330" s="5">
        <f>G330/30.99</f>
        <v>9.3255888996450473E-2</v>
      </c>
      <c r="AA330" s="5">
        <f>H330/47.1</f>
        <v>6.1571125265392776E-3</v>
      </c>
      <c r="AB330" s="5">
        <f>I330/70.94</f>
        <v>5.7795319988722862E-3</v>
      </c>
      <c r="AC330" s="5">
        <f>J330/70.9725</f>
        <v>1.6626158018951002E-2</v>
      </c>
      <c r="AD330" s="5">
        <f>K330/74.71</f>
        <v>0</v>
      </c>
      <c r="AE330" s="5">
        <f>L330/75.995</f>
        <v>0</v>
      </c>
      <c r="AF330" s="5">
        <f t="shared" si="261"/>
        <v>0</v>
      </c>
      <c r="AG330" s="1">
        <f t="shared" si="245"/>
        <v>1.6922423799796802</v>
      </c>
      <c r="AH330" s="1"/>
      <c r="AI330" s="5">
        <f t="shared" si="232"/>
        <v>0.49473825608330668</v>
      </c>
      <c r="AJ330" s="5">
        <f t="shared" si="233"/>
        <v>9.8365384628138885E-3</v>
      </c>
      <c r="AK330" s="5">
        <f t="shared" si="234"/>
        <v>0.13793820274245946</v>
      </c>
      <c r="AL330" s="5">
        <f t="shared" si="235"/>
        <v>0.14063932415964747</v>
      </c>
      <c r="AM330" s="5">
        <f t="shared" si="236"/>
        <v>5.3081227483859107E-2</v>
      </c>
      <c r="AN330" s="5">
        <f t="shared" si="237"/>
        <v>9.1779900570179138E-2</v>
      </c>
      <c r="AO330" s="5">
        <f t="shared" si="238"/>
        <v>5.5107879402931777E-2</v>
      </c>
      <c r="AP330" s="5">
        <f t="shared" si="239"/>
        <v>3.6384341861319001E-3</v>
      </c>
      <c r="AQ330" s="5">
        <f t="shared" si="240"/>
        <v>3.4153098085994539E-3</v>
      </c>
      <c r="AR330" s="5">
        <f t="shared" si="241"/>
        <v>9.8249271000709973E-3</v>
      </c>
      <c r="AS330" s="5">
        <f t="shared" si="242"/>
        <v>0</v>
      </c>
      <c r="AT330" s="5">
        <f t="shared" si="243"/>
        <v>0</v>
      </c>
      <c r="AU330" s="5">
        <f t="shared" si="244"/>
        <v>0</v>
      </c>
      <c r="AV330" s="1">
        <f t="shared" si="246"/>
        <v>0.99999999999999989</v>
      </c>
    </row>
    <row r="331" spans="1:48">
      <c r="A331" s="1">
        <v>57.757210000000001</v>
      </c>
      <c r="B331" s="1">
        <v>0.62628300000000003</v>
      </c>
      <c r="C331" s="1">
        <v>14.324980999999999</v>
      </c>
      <c r="D331" s="1">
        <v>5.5371370000000004</v>
      </c>
      <c r="E331" s="1">
        <v>9.2053659999999997</v>
      </c>
      <c r="F331" s="1">
        <v>8.0323279999999997</v>
      </c>
      <c r="G331" s="1">
        <v>3.0220639999999999</v>
      </c>
      <c r="H331" s="1">
        <v>0.64616499999999999</v>
      </c>
      <c r="I331" s="1">
        <v>0.109351</v>
      </c>
      <c r="J331" s="1">
        <v>9.9409999999999998E-2</v>
      </c>
      <c r="K331" s="1"/>
      <c r="L331" s="1"/>
      <c r="M331" s="1"/>
      <c r="N331" s="3">
        <f t="shared" si="260"/>
        <v>99.360295000000008</v>
      </c>
      <c r="O331" s="2">
        <v>1244</v>
      </c>
      <c r="P331" s="2">
        <v>1E-4</v>
      </c>
      <c r="Q331" s="2" t="s">
        <v>13</v>
      </c>
      <c r="R331" s="2" t="s">
        <v>112</v>
      </c>
      <c r="S331" s="2" t="s">
        <v>139</v>
      </c>
      <c r="T331" s="5">
        <f>A331/60.08</f>
        <v>0.96133838215712386</v>
      </c>
      <c r="U331" s="5">
        <f>B331/79.9</f>
        <v>7.838335419274093E-3</v>
      </c>
      <c r="V331" s="5">
        <f>C331/50.98</f>
        <v>0.28099217340133387</v>
      </c>
      <c r="W331" s="5">
        <f>D331/71.85</f>
        <v>7.7065233124565077E-2</v>
      </c>
      <c r="X331" s="5">
        <f>E331/40.3</f>
        <v>0.22842099255583129</v>
      </c>
      <c r="Y331" s="5">
        <f>F331/56.08</f>
        <v>0.14322981455064193</v>
      </c>
      <c r="Z331" s="5">
        <f>G331/30.99</f>
        <v>9.7517392707324943E-2</v>
      </c>
      <c r="AA331" s="5">
        <f>H331/47.1</f>
        <v>1.3719002123142249E-2</v>
      </c>
      <c r="AB331" s="5">
        <f>I331/70.94</f>
        <v>1.5414575697772768E-3</v>
      </c>
      <c r="AC331" s="5">
        <f>J331/70.9725</f>
        <v>1.4006833632745077E-3</v>
      </c>
      <c r="AD331" s="5">
        <f>K331/74.71</f>
        <v>0</v>
      </c>
      <c r="AE331" s="5">
        <f>L331/75.995</f>
        <v>0</v>
      </c>
      <c r="AF331" s="5">
        <f t="shared" si="261"/>
        <v>0</v>
      </c>
      <c r="AG331" s="1">
        <f t="shared" si="245"/>
        <v>1.8130634669722892</v>
      </c>
      <c r="AH331" s="1"/>
      <c r="AI331" s="5">
        <f t="shared" si="232"/>
        <v>0.5302287535264848</v>
      </c>
      <c r="AJ331" s="5">
        <f t="shared" si="233"/>
        <v>4.323254845768669E-3</v>
      </c>
      <c r="AK331" s="5">
        <f t="shared" si="234"/>
        <v>0.15498198409489464</v>
      </c>
      <c r="AL331" s="5">
        <f t="shared" si="235"/>
        <v>4.2505535260306988E-2</v>
      </c>
      <c r="AM331" s="5">
        <f t="shared" si="236"/>
        <v>0.12598620882107403</v>
      </c>
      <c r="AN331" s="5">
        <f t="shared" si="237"/>
        <v>7.899878694805286E-2</v>
      </c>
      <c r="AO331" s="5">
        <f t="shared" si="238"/>
        <v>5.378597852957312E-2</v>
      </c>
      <c r="AP331" s="5">
        <f t="shared" si="239"/>
        <v>7.5667522803557381E-3</v>
      </c>
      <c r="AQ331" s="5">
        <f t="shared" si="240"/>
        <v>8.501950416283119E-4</v>
      </c>
      <c r="AR331" s="5">
        <f t="shared" si="241"/>
        <v>7.7255065186083516E-4</v>
      </c>
      <c r="AS331" s="5">
        <f t="shared" si="242"/>
        <v>0</v>
      </c>
      <c r="AT331" s="5">
        <f t="shared" si="243"/>
        <v>0</v>
      </c>
      <c r="AU331" s="5">
        <f t="shared" si="244"/>
        <v>0</v>
      </c>
      <c r="AV331" s="1">
        <f t="shared" si="246"/>
        <v>1</v>
      </c>
    </row>
    <row r="332" spans="1:48">
      <c r="A332" s="1">
        <v>47.27</v>
      </c>
      <c r="B332" s="1">
        <v>1.2392559999999999</v>
      </c>
      <c r="C332" s="1">
        <v>12.532476000000001</v>
      </c>
      <c r="D332" s="1">
        <v>9.4743119999999994</v>
      </c>
      <c r="E332" s="1">
        <v>10.333796</v>
      </c>
      <c r="F332" s="1">
        <v>12.01</v>
      </c>
      <c r="G332" s="1">
        <v>2.68</v>
      </c>
      <c r="H332" s="1">
        <v>2.9882059999999999</v>
      </c>
      <c r="I332" s="1">
        <v>0.13991600000000001</v>
      </c>
      <c r="J332" s="1">
        <v>1.1992799999999999</v>
      </c>
      <c r="K332" s="1"/>
      <c r="L332" s="1"/>
      <c r="M332" s="1"/>
      <c r="N332" s="3">
        <v>99.87</v>
      </c>
      <c r="O332" s="2">
        <v>1266</v>
      </c>
      <c r="P332" s="2">
        <v>1E-4</v>
      </c>
      <c r="Q332" s="2" t="s">
        <v>5</v>
      </c>
      <c r="S332" s="2" t="s">
        <v>140</v>
      </c>
      <c r="T332" s="5">
        <v>0.78680000000000005</v>
      </c>
      <c r="U332" s="5">
        <v>1.55E-2</v>
      </c>
      <c r="V332" s="5">
        <v>0.24579999999999999</v>
      </c>
      <c r="W332" s="5">
        <v>0.13189999999999999</v>
      </c>
      <c r="X332" s="5">
        <v>0.25640000000000002</v>
      </c>
      <c r="Y332" s="5">
        <v>0.2142</v>
      </c>
      <c r="Z332" s="5">
        <v>8.6400000000000005E-2</v>
      </c>
      <c r="AA332" s="5">
        <v>6.3399999999999998E-2</v>
      </c>
      <c r="AB332" s="5">
        <v>2E-3</v>
      </c>
      <c r="AC332" s="5">
        <v>1.6899999999999998E-2</v>
      </c>
      <c r="AD332" s="5">
        <v>0</v>
      </c>
      <c r="AE332" s="5">
        <v>0</v>
      </c>
      <c r="AF332" s="5">
        <f t="shared" si="261"/>
        <v>0</v>
      </c>
      <c r="AG332" s="1">
        <f t="shared" si="245"/>
        <v>1.8192999999999997</v>
      </c>
      <c r="AH332" s="1"/>
      <c r="AI332" s="5">
        <v>0.4325</v>
      </c>
      <c r="AJ332" s="5">
        <v>8.5000000000000006E-3</v>
      </c>
      <c r="AK332" s="5">
        <v>0.1351</v>
      </c>
      <c r="AL332" s="5">
        <v>7.2499999999999995E-2</v>
      </c>
      <c r="AM332" s="5">
        <v>0.1409</v>
      </c>
      <c r="AN332" s="5">
        <v>0.1177</v>
      </c>
      <c r="AO332" s="5">
        <v>4.7500000000000001E-2</v>
      </c>
      <c r="AP332" s="5">
        <v>3.49E-2</v>
      </c>
      <c r="AQ332" s="5">
        <v>1.1000000000000001E-3</v>
      </c>
      <c r="AR332" s="5">
        <v>9.2999999999999992E-3</v>
      </c>
      <c r="AS332" s="5">
        <v>0</v>
      </c>
      <c r="AT332" s="5">
        <v>0</v>
      </c>
      <c r="AU332" s="5">
        <f t="shared" si="244"/>
        <v>0</v>
      </c>
      <c r="AV332" s="1">
        <f t="shared" si="246"/>
        <v>1.0000000000000002</v>
      </c>
    </row>
    <row r="333" spans="1:48">
      <c r="A333" s="1">
        <v>45.78</v>
      </c>
      <c r="B333" s="1">
        <v>0.7</v>
      </c>
      <c r="C333" s="1">
        <v>16.850000000000001</v>
      </c>
      <c r="D333" s="1">
        <v>7.6</v>
      </c>
      <c r="E333" s="1">
        <v>8.02</v>
      </c>
      <c r="F333" s="1">
        <v>17.66</v>
      </c>
      <c r="G333" s="1">
        <v>2.5099999999999998</v>
      </c>
      <c r="H333" s="1">
        <v>0.85</v>
      </c>
      <c r="I333" s="1"/>
      <c r="J333" s="1"/>
      <c r="K333" s="1"/>
      <c r="L333" s="1"/>
      <c r="M333" s="1"/>
      <c r="N333" s="3">
        <v>98.38</v>
      </c>
      <c r="O333" s="2">
        <v>1190</v>
      </c>
      <c r="P333" s="2">
        <v>1E-4</v>
      </c>
      <c r="Q333" s="2" t="s">
        <v>39</v>
      </c>
      <c r="R333" s="2" t="s">
        <v>113</v>
      </c>
      <c r="S333" s="2" t="s">
        <v>137</v>
      </c>
      <c r="T333" s="5">
        <f t="shared" ref="T333:T358" si="262">A333/60.08</f>
        <v>0.76198402130492682</v>
      </c>
      <c r="U333" s="5">
        <f t="shared" ref="U333:U358" si="263">B333/79.9</f>
        <v>8.7609511889862324E-3</v>
      </c>
      <c r="V333" s="5">
        <f t="shared" ref="V333:V358" si="264">C333/50.98</f>
        <v>0.33052177324440962</v>
      </c>
      <c r="W333" s="5">
        <f t="shared" ref="W333:W358" si="265">D333/71.85</f>
        <v>0.10577592205984691</v>
      </c>
      <c r="X333" s="5">
        <f t="shared" ref="X333:X358" si="266">E333/40.3</f>
        <v>0.1990074441687345</v>
      </c>
      <c r="Y333" s="5">
        <f t="shared" ref="Y333:Y358" si="267">F333/56.08</f>
        <v>0.31490727532097007</v>
      </c>
      <c r="Z333" s="5">
        <f t="shared" ref="Z333:Z358" si="268">G333/30.99</f>
        <v>8.0993868989996776E-2</v>
      </c>
      <c r="AA333" s="5">
        <f t="shared" ref="AA333:AA358" si="269">H333/47.1</f>
        <v>1.8046709129511677E-2</v>
      </c>
      <c r="AB333" s="5">
        <f t="shared" ref="AB333:AB358" si="270">I333/70.94</f>
        <v>0</v>
      </c>
      <c r="AC333" s="5">
        <f t="shared" ref="AC333:AC358" si="271">J333/70.9725</f>
        <v>0</v>
      </c>
      <c r="AD333" s="5">
        <f t="shared" ref="AD333:AD358" si="272">K333/74.71</f>
        <v>0</v>
      </c>
      <c r="AE333" s="5">
        <f t="shared" ref="AE333:AE358" si="273">L333/75.995</f>
        <v>0</v>
      </c>
      <c r="AF333" s="5">
        <f t="shared" si="261"/>
        <v>0</v>
      </c>
      <c r="AG333" s="1">
        <f t="shared" si="245"/>
        <v>1.8199979654073828</v>
      </c>
      <c r="AH333" s="1"/>
      <c r="AI333" s="5">
        <f t="shared" si="232"/>
        <v>0.41867300721644851</v>
      </c>
      <c r="AJ333" s="5">
        <f t="shared" si="233"/>
        <v>4.8137148257883944E-3</v>
      </c>
      <c r="AK333" s="5">
        <f t="shared" si="234"/>
        <v>0.18160557293283933</v>
      </c>
      <c r="AL333" s="5">
        <f t="shared" si="235"/>
        <v>5.8118703465786764E-2</v>
      </c>
      <c r="AM333" s="5">
        <f t="shared" si="236"/>
        <v>0.10934487178077108</v>
      </c>
      <c r="AN333" s="5">
        <f t="shared" si="237"/>
        <v>0.17302616887842628</v>
      </c>
      <c r="AO333" s="5">
        <f t="shared" si="238"/>
        <v>4.4502175568019033E-2</v>
      </c>
      <c r="AP333" s="5">
        <f t="shared" si="239"/>
        <v>9.9157853319204979E-3</v>
      </c>
      <c r="AQ333" s="5">
        <f t="shared" si="240"/>
        <v>0</v>
      </c>
      <c r="AR333" s="5">
        <f t="shared" si="241"/>
        <v>0</v>
      </c>
      <c r="AS333" s="5">
        <f t="shared" si="242"/>
        <v>0</v>
      </c>
      <c r="AT333" s="5">
        <f t="shared" si="243"/>
        <v>0</v>
      </c>
      <c r="AU333" s="5">
        <f t="shared" si="244"/>
        <v>0</v>
      </c>
      <c r="AV333" s="1">
        <f t="shared" si="246"/>
        <v>0.99999999999999989</v>
      </c>
    </row>
    <row r="334" spans="1:48">
      <c r="A334" s="1">
        <v>46.04</v>
      </c>
      <c r="B334" s="1">
        <v>0.72</v>
      </c>
      <c r="C334" s="1">
        <v>16.649999999999999</v>
      </c>
      <c r="D334" s="1">
        <v>6.78</v>
      </c>
      <c r="E334" s="1">
        <v>8.65</v>
      </c>
      <c r="F334" s="1">
        <v>17.989999999999998</v>
      </c>
      <c r="G334" s="1">
        <v>2.34</v>
      </c>
      <c r="H334" s="1">
        <v>0.78</v>
      </c>
      <c r="I334" s="1"/>
      <c r="J334" s="1"/>
      <c r="K334" s="1"/>
      <c r="L334" s="1"/>
      <c r="M334" s="1"/>
      <c r="N334" s="3">
        <v>98.77</v>
      </c>
      <c r="O334" s="2">
        <v>1200</v>
      </c>
      <c r="P334" s="2">
        <v>1E-4</v>
      </c>
      <c r="Q334" s="2" t="s">
        <v>5</v>
      </c>
      <c r="S334" s="2" t="s">
        <v>137</v>
      </c>
      <c r="T334" s="5">
        <f t="shared" si="262"/>
        <v>0.76631158455392812</v>
      </c>
      <c r="U334" s="5">
        <f t="shared" si="263"/>
        <v>9.0112640801001242E-3</v>
      </c>
      <c r="V334" s="5">
        <f t="shared" si="264"/>
        <v>0.32659866614358574</v>
      </c>
      <c r="W334" s="5">
        <f t="shared" si="265"/>
        <v>9.4363256784968694E-2</v>
      </c>
      <c r="X334" s="5">
        <f t="shared" si="266"/>
        <v>0.21464019851116628</v>
      </c>
      <c r="Y334" s="5">
        <f t="shared" si="267"/>
        <v>0.32079172610556345</v>
      </c>
      <c r="Z334" s="5">
        <f t="shared" si="268"/>
        <v>7.5508228460793803E-2</v>
      </c>
      <c r="AA334" s="5">
        <f t="shared" si="269"/>
        <v>1.6560509554140127E-2</v>
      </c>
      <c r="AB334" s="5">
        <f t="shared" si="270"/>
        <v>0</v>
      </c>
      <c r="AC334" s="5">
        <f t="shared" si="271"/>
        <v>0</v>
      </c>
      <c r="AD334" s="5">
        <f t="shared" si="272"/>
        <v>0</v>
      </c>
      <c r="AE334" s="5">
        <f t="shared" si="273"/>
        <v>0</v>
      </c>
      <c r="AF334" s="5">
        <f t="shared" si="261"/>
        <v>0</v>
      </c>
      <c r="AG334" s="1">
        <f t="shared" si="245"/>
        <v>1.8237854341942463</v>
      </c>
      <c r="AH334" s="1"/>
      <c r="AI334" s="5">
        <f t="shared" si="232"/>
        <v>0.42017639256587591</v>
      </c>
      <c r="AJ334" s="5">
        <f t="shared" si="233"/>
        <v>4.9409672383315898E-3</v>
      </c>
      <c r="AK334" s="5">
        <f t="shared" si="234"/>
        <v>0.1790773519845979</v>
      </c>
      <c r="AL334" s="5">
        <f t="shared" si="235"/>
        <v>5.174032811960616E-2</v>
      </c>
      <c r="AM334" s="5">
        <f t="shared" si="236"/>
        <v>0.11768939179295231</v>
      </c>
      <c r="AN334" s="5">
        <f t="shared" si="237"/>
        <v>0.17589334802824005</v>
      </c>
      <c r="AO334" s="5">
        <f t="shared" si="238"/>
        <v>4.1401925382825285E-2</v>
      </c>
      <c r="AP334" s="5">
        <f t="shared" si="239"/>
        <v>9.0802948875708112E-3</v>
      </c>
      <c r="AQ334" s="5">
        <f t="shared" si="240"/>
        <v>0</v>
      </c>
      <c r="AR334" s="5">
        <f t="shared" si="241"/>
        <v>0</v>
      </c>
      <c r="AS334" s="5">
        <f t="shared" si="242"/>
        <v>0</v>
      </c>
      <c r="AT334" s="5">
        <f t="shared" si="243"/>
        <v>0</v>
      </c>
      <c r="AU334" s="5">
        <f t="shared" si="244"/>
        <v>0</v>
      </c>
      <c r="AV334" s="1">
        <f t="shared" si="246"/>
        <v>1</v>
      </c>
    </row>
    <row r="335" spans="1:48">
      <c r="A335" s="1">
        <v>45.95</v>
      </c>
      <c r="B335" s="1">
        <v>0.71</v>
      </c>
      <c r="C335" s="1">
        <v>16.05</v>
      </c>
      <c r="D335" s="1">
        <v>7.01</v>
      </c>
      <c r="E335" s="1">
        <v>9.92</v>
      </c>
      <c r="F335" s="1">
        <v>17.68</v>
      </c>
      <c r="G335" s="1">
        <v>1.89</v>
      </c>
      <c r="H335" s="1">
        <v>0.66</v>
      </c>
      <c r="I335" s="1"/>
      <c r="J335" s="1"/>
      <c r="K335" s="1"/>
      <c r="L335" s="1"/>
      <c r="M335" s="1"/>
      <c r="N335" s="3">
        <v>99.77</v>
      </c>
      <c r="O335" s="2">
        <v>1210</v>
      </c>
      <c r="P335" s="2">
        <v>1E-4</v>
      </c>
      <c r="Q335" s="2" t="s">
        <v>5</v>
      </c>
      <c r="S335" s="2" t="s">
        <v>137</v>
      </c>
      <c r="T335" s="5">
        <f t="shared" si="262"/>
        <v>0.76481358189081228</v>
      </c>
      <c r="U335" s="5">
        <f t="shared" si="263"/>
        <v>8.8861076345431774E-3</v>
      </c>
      <c r="V335" s="5">
        <f t="shared" si="264"/>
        <v>0.31482934484111419</v>
      </c>
      <c r="W335" s="5">
        <f t="shared" si="265"/>
        <v>9.7564370215727211E-2</v>
      </c>
      <c r="X335" s="5">
        <f t="shared" si="266"/>
        <v>0.24615384615384617</v>
      </c>
      <c r="Y335" s="5">
        <f t="shared" si="267"/>
        <v>0.3152639087018545</v>
      </c>
      <c r="Z335" s="5">
        <f t="shared" si="268"/>
        <v>6.0987415295256538E-2</v>
      </c>
      <c r="AA335" s="5">
        <f t="shared" si="269"/>
        <v>1.4012738853503185E-2</v>
      </c>
      <c r="AB335" s="5">
        <f t="shared" si="270"/>
        <v>0</v>
      </c>
      <c r="AC335" s="5">
        <f t="shared" si="271"/>
        <v>0</v>
      </c>
      <c r="AD335" s="5">
        <f t="shared" si="272"/>
        <v>0</v>
      </c>
      <c r="AE335" s="5">
        <f t="shared" si="273"/>
        <v>0</v>
      </c>
      <c r="AF335" s="5">
        <f t="shared" si="261"/>
        <v>0</v>
      </c>
      <c r="AG335" s="1">
        <f t="shared" si="245"/>
        <v>1.8225113135866573</v>
      </c>
      <c r="AH335" s="1"/>
      <c r="AI335" s="5">
        <f t="shared" si="232"/>
        <v>0.41964819432899869</v>
      </c>
      <c r="AJ335" s="5">
        <f t="shared" si="233"/>
        <v>4.875748956013632E-3</v>
      </c>
      <c r="AK335" s="5">
        <f t="shared" si="234"/>
        <v>0.17274479587264555</v>
      </c>
      <c r="AL335" s="5">
        <f t="shared" si="235"/>
        <v>5.3532929803175235E-2</v>
      </c>
      <c r="AM335" s="5">
        <f t="shared" si="236"/>
        <v>0.13506300033299737</v>
      </c>
      <c r="AN335" s="5">
        <f t="shared" si="237"/>
        <v>0.17298323821179629</v>
      </c>
      <c r="AO335" s="5">
        <f t="shared" si="238"/>
        <v>3.3463394625098272E-2</v>
      </c>
      <c r="AP335" s="5">
        <f t="shared" si="239"/>
        <v>7.6886978692749294E-3</v>
      </c>
      <c r="AQ335" s="5">
        <f t="shared" si="240"/>
        <v>0</v>
      </c>
      <c r="AR335" s="5">
        <f t="shared" si="241"/>
        <v>0</v>
      </c>
      <c r="AS335" s="5">
        <f t="shared" si="242"/>
        <v>0</v>
      </c>
      <c r="AT335" s="5">
        <f t="shared" si="243"/>
        <v>0</v>
      </c>
      <c r="AU335" s="5">
        <f t="shared" si="244"/>
        <v>0</v>
      </c>
      <c r="AV335" s="1">
        <f t="shared" si="246"/>
        <v>1</v>
      </c>
    </row>
    <row r="336" spans="1:48">
      <c r="A336" s="1">
        <v>46.25</v>
      </c>
      <c r="B336" s="1">
        <v>0.67</v>
      </c>
      <c r="C336" s="1">
        <v>16.22</v>
      </c>
      <c r="D336" s="1">
        <v>6.81</v>
      </c>
      <c r="E336" s="1">
        <v>10.06</v>
      </c>
      <c r="F336" s="1">
        <v>17.34</v>
      </c>
      <c r="G336" s="1">
        <v>1.89</v>
      </c>
      <c r="H336" s="1">
        <v>0.67</v>
      </c>
      <c r="I336" s="1"/>
      <c r="J336" s="1"/>
      <c r="K336" s="1"/>
      <c r="L336" s="1"/>
      <c r="M336" s="1"/>
      <c r="N336" s="3">
        <v>99.83</v>
      </c>
      <c r="O336" s="2">
        <v>1240</v>
      </c>
      <c r="P336" s="2">
        <v>1E-4</v>
      </c>
      <c r="Q336" s="2" t="s">
        <v>5</v>
      </c>
      <c r="S336" s="2" t="s">
        <v>137</v>
      </c>
      <c r="T336" s="5">
        <f t="shared" si="262"/>
        <v>0.76980692410119844</v>
      </c>
      <c r="U336" s="5">
        <f t="shared" si="263"/>
        <v>8.3854818523153938E-3</v>
      </c>
      <c r="V336" s="5">
        <f t="shared" si="264"/>
        <v>0.31816398587681444</v>
      </c>
      <c r="W336" s="5">
        <f t="shared" si="265"/>
        <v>9.4780793319415454E-2</v>
      </c>
      <c r="X336" s="5">
        <f t="shared" si="266"/>
        <v>0.24962779156327547</v>
      </c>
      <c r="Y336" s="5">
        <f t="shared" si="267"/>
        <v>0.30920114122681885</v>
      </c>
      <c r="Z336" s="5">
        <f t="shared" si="268"/>
        <v>6.0987415295256538E-2</v>
      </c>
      <c r="AA336" s="5">
        <f t="shared" si="269"/>
        <v>1.4225053078556264E-2</v>
      </c>
      <c r="AB336" s="5">
        <f t="shared" si="270"/>
        <v>0</v>
      </c>
      <c r="AC336" s="5">
        <f t="shared" si="271"/>
        <v>0</v>
      </c>
      <c r="AD336" s="5">
        <f t="shared" si="272"/>
        <v>0</v>
      </c>
      <c r="AE336" s="5">
        <f t="shared" si="273"/>
        <v>0</v>
      </c>
      <c r="AF336" s="5">
        <f t="shared" si="261"/>
        <v>0</v>
      </c>
      <c r="AG336" s="1">
        <f t="shared" si="245"/>
        <v>1.8251785863136509</v>
      </c>
      <c r="AH336" s="1"/>
      <c r="AI336" s="5">
        <f t="shared" si="232"/>
        <v>0.42177074061338438</v>
      </c>
      <c r="AJ336" s="5">
        <f t="shared" si="233"/>
        <v>4.5943349955971796E-3</v>
      </c>
      <c r="AK336" s="5">
        <f t="shared" si="234"/>
        <v>0.17431937250557847</v>
      </c>
      <c r="AL336" s="5">
        <f t="shared" si="235"/>
        <v>5.192959967322764E-2</v>
      </c>
      <c r="AM336" s="5">
        <f t="shared" si="236"/>
        <v>0.13676896794381838</v>
      </c>
      <c r="AN336" s="5">
        <f t="shared" si="237"/>
        <v>0.16940870528802252</v>
      </c>
      <c r="AO336" s="5">
        <f t="shared" si="238"/>
        <v>3.3414492013318003E-2</v>
      </c>
      <c r="AP336" s="5">
        <f t="shared" si="239"/>
        <v>7.7937869670533901E-3</v>
      </c>
      <c r="AQ336" s="5">
        <f t="shared" si="240"/>
        <v>0</v>
      </c>
      <c r="AR336" s="5">
        <f t="shared" si="241"/>
        <v>0</v>
      </c>
      <c r="AS336" s="5">
        <f t="shared" si="242"/>
        <v>0</v>
      </c>
      <c r="AT336" s="5">
        <f t="shared" si="243"/>
        <v>0</v>
      </c>
      <c r="AU336" s="5">
        <f t="shared" si="244"/>
        <v>0</v>
      </c>
      <c r="AV336" s="1">
        <f t="shared" si="246"/>
        <v>0.99999999999999989</v>
      </c>
    </row>
    <row r="337" spans="1:48">
      <c r="A337" s="1">
        <v>54.6</v>
      </c>
      <c r="B337" s="1">
        <v>1.41</v>
      </c>
      <c r="C337" s="1">
        <v>16.100000000000001</v>
      </c>
      <c r="D337" s="1">
        <v>9.2200000000000006</v>
      </c>
      <c r="E337" s="1">
        <v>4.38</v>
      </c>
      <c r="F337" s="1">
        <v>8.41</v>
      </c>
      <c r="G337" s="1">
        <v>4.78</v>
      </c>
      <c r="H337" s="1">
        <v>1.05</v>
      </c>
      <c r="I337" s="1"/>
      <c r="J337" s="1"/>
      <c r="K337" s="1"/>
      <c r="L337" s="1"/>
      <c r="M337" s="1"/>
      <c r="N337" s="3">
        <f t="shared" ref="N337:N346" si="274">SUM(A337:L337)</f>
        <v>99.949999999999989</v>
      </c>
      <c r="O337" s="2">
        <v>1160</v>
      </c>
      <c r="P337" s="2">
        <v>1E-4</v>
      </c>
      <c r="Q337" s="2" t="s">
        <v>7</v>
      </c>
      <c r="R337" s="2" t="s">
        <v>114</v>
      </c>
      <c r="S337" s="2" t="s">
        <v>149</v>
      </c>
      <c r="T337" s="5">
        <f t="shared" si="262"/>
        <v>0.90878828229027964</v>
      </c>
      <c r="U337" s="5">
        <f t="shared" si="263"/>
        <v>1.7647058823529408E-2</v>
      </c>
      <c r="V337" s="5">
        <f t="shared" si="264"/>
        <v>0.31581012161632016</v>
      </c>
      <c r="W337" s="5">
        <f t="shared" si="265"/>
        <v>0.12832289491997217</v>
      </c>
      <c r="X337" s="5">
        <f t="shared" si="266"/>
        <v>0.10868486352357321</v>
      </c>
      <c r="Y337" s="5">
        <f t="shared" si="267"/>
        <v>0.14996433666191156</v>
      </c>
      <c r="Z337" s="5">
        <f t="shared" si="268"/>
        <v>0.15424330429170702</v>
      </c>
      <c r="AA337" s="5">
        <f t="shared" si="269"/>
        <v>2.229299363057325E-2</v>
      </c>
      <c r="AB337" s="5">
        <f t="shared" si="270"/>
        <v>0</v>
      </c>
      <c r="AC337" s="5">
        <f t="shared" si="271"/>
        <v>0</v>
      </c>
      <c r="AD337" s="5">
        <f t="shared" si="272"/>
        <v>0</v>
      </c>
      <c r="AE337" s="5">
        <f t="shared" si="273"/>
        <v>0</v>
      </c>
      <c r="AF337" s="5">
        <f t="shared" si="261"/>
        <v>0</v>
      </c>
      <c r="AG337" s="1">
        <f t="shared" si="245"/>
        <v>1.8057538557578667</v>
      </c>
      <c r="AH337" s="1"/>
      <c r="AI337" s="5">
        <f t="shared" si="232"/>
        <v>0.50327362137009823</v>
      </c>
      <c r="AJ337" s="5">
        <f t="shared" si="233"/>
        <v>9.7726823438640913E-3</v>
      </c>
      <c r="AK337" s="5">
        <f t="shared" si="234"/>
        <v>0.17489101330689175</v>
      </c>
      <c r="AL337" s="5">
        <f t="shared" si="235"/>
        <v>7.1063337071549895E-2</v>
      </c>
      <c r="AM337" s="5">
        <f t="shared" si="236"/>
        <v>6.0188083318785807E-2</v>
      </c>
      <c r="AN337" s="5">
        <f t="shared" si="237"/>
        <v>8.3048050089292044E-2</v>
      </c>
      <c r="AO337" s="5">
        <f t="shared" si="238"/>
        <v>8.5417679602279903E-2</v>
      </c>
      <c r="AP337" s="5">
        <f t="shared" si="239"/>
        <v>1.234553289723808E-2</v>
      </c>
      <c r="AQ337" s="5">
        <f t="shared" si="240"/>
        <v>0</v>
      </c>
      <c r="AR337" s="5">
        <f t="shared" si="241"/>
        <v>0</v>
      </c>
      <c r="AS337" s="5">
        <f t="shared" si="242"/>
        <v>0</v>
      </c>
      <c r="AT337" s="5">
        <f t="shared" si="243"/>
        <v>0</v>
      </c>
      <c r="AU337" s="5">
        <f t="shared" si="244"/>
        <v>0</v>
      </c>
      <c r="AV337" s="1">
        <f t="shared" si="246"/>
        <v>0.99999999999999967</v>
      </c>
    </row>
    <row r="338" spans="1:48">
      <c r="A338" s="1">
        <v>56.2</v>
      </c>
      <c r="B338" s="1">
        <v>1.68</v>
      </c>
      <c r="C338" s="1">
        <v>15.6</v>
      </c>
      <c r="D338" s="1">
        <v>8.92</v>
      </c>
      <c r="E338" s="1">
        <v>3.97</v>
      </c>
      <c r="F338" s="1">
        <v>8.2799999999999994</v>
      </c>
      <c r="G338" s="1">
        <v>4.12</v>
      </c>
      <c r="H338" s="1">
        <v>1.31</v>
      </c>
      <c r="I338" s="1"/>
      <c r="J338" s="1"/>
      <c r="K338" s="1"/>
      <c r="L338" s="1"/>
      <c r="M338" s="1"/>
      <c r="N338" s="3">
        <f t="shared" si="274"/>
        <v>100.08000000000001</v>
      </c>
      <c r="O338" s="2">
        <v>1135</v>
      </c>
      <c r="P338" s="2">
        <v>1E-4</v>
      </c>
      <c r="Q338" s="2" t="s">
        <v>7</v>
      </c>
      <c r="S338" s="2" t="s">
        <v>138</v>
      </c>
      <c r="T338" s="5">
        <f t="shared" si="262"/>
        <v>0.93541944074567251</v>
      </c>
      <c r="U338" s="5">
        <f t="shared" si="263"/>
        <v>2.1026282853566957E-2</v>
      </c>
      <c r="V338" s="5">
        <f t="shared" si="264"/>
        <v>0.3060023538642605</v>
      </c>
      <c r="W338" s="5">
        <f t="shared" si="265"/>
        <v>0.12414752957550453</v>
      </c>
      <c r="X338" s="5">
        <f t="shared" si="266"/>
        <v>9.8511166253101745E-2</v>
      </c>
      <c r="Y338" s="5">
        <f t="shared" si="267"/>
        <v>0.14764621968616262</v>
      </c>
      <c r="Z338" s="5">
        <f t="shared" si="268"/>
        <v>0.13294611164891901</v>
      </c>
      <c r="AA338" s="5">
        <f t="shared" si="269"/>
        <v>2.7813163481953292E-2</v>
      </c>
      <c r="AB338" s="5">
        <f t="shared" si="270"/>
        <v>0</v>
      </c>
      <c r="AC338" s="5">
        <f t="shared" si="271"/>
        <v>0</v>
      </c>
      <c r="AD338" s="5">
        <f t="shared" si="272"/>
        <v>0</v>
      </c>
      <c r="AE338" s="5">
        <f t="shared" si="273"/>
        <v>0</v>
      </c>
      <c r="AF338" s="5">
        <f t="shared" si="261"/>
        <v>0</v>
      </c>
      <c r="AG338" s="1">
        <f t="shared" si="245"/>
        <v>1.7935122681091413</v>
      </c>
      <c r="AH338" s="1"/>
      <c r="AI338" s="5">
        <f t="shared" si="232"/>
        <v>0.52155731375724779</v>
      </c>
      <c r="AJ338" s="5">
        <f t="shared" si="233"/>
        <v>1.1723523294175446E-2</v>
      </c>
      <c r="AK338" s="5">
        <f t="shared" si="234"/>
        <v>0.17061625911646075</v>
      </c>
      <c r="AL338" s="5">
        <f t="shared" si="235"/>
        <v>6.922034032495937E-2</v>
      </c>
      <c r="AM338" s="5">
        <f t="shared" si="236"/>
        <v>5.4926396660202277E-2</v>
      </c>
      <c r="AN338" s="5">
        <f t="shared" si="237"/>
        <v>8.2322391829425634E-2</v>
      </c>
      <c r="AO338" s="5">
        <f t="shared" si="238"/>
        <v>7.4126123368579475E-2</v>
      </c>
      <c r="AP338" s="5">
        <f t="shared" si="239"/>
        <v>1.5507651648949169E-2</v>
      </c>
      <c r="AQ338" s="5">
        <f t="shared" si="240"/>
        <v>0</v>
      </c>
      <c r="AR338" s="5">
        <f t="shared" si="241"/>
        <v>0</v>
      </c>
      <c r="AS338" s="5">
        <f t="shared" si="242"/>
        <v>0</v>
      </c>
      <c r="AT338" s="5">
        <f t="shared" si="243"/>
        <v>0</v>
      </c>
      <c r="AU338" s="5">
        <f t="shared" si="244"/>
        <v>0</v>
      </c>
      <c r="AV338" s="1">
        <f t="shared" si="246"/>
        <v>1</v>
      </c>
    </row>
    <row r="339" spans="1:48">
      <c r="A339" s="1">
        <v>57.2</v>
      </c>
      <c r="B339" s="1">
        <v>1.74</v>
      </c>
      <c r="C339" s="1">
        <v>13.1</v>
      </c>
      <c r="D339" s="1">
        <v>10.1</v>
      </c>
      <c r="E339" s="1">
        <v>4.4400000000000004</v>
      </c>
      <c r="F339" s="1">
        <v>8.1300000000000008</v>
      </c>
      <c r="G339" s="1">
        <v>3.32</v>
      </c>
      <c r="H339" s="1">
        <v>1.91</v>
      </c>
      <c r="I339" s="1"/>
      <c r="J339" s="1"/>
      <c r="K339" s="1"/>
      <c r="L339" s="1"/>
      <c r="M339" s="1"/>
      <c r="N339" s="3">
        <f t="shared" si="274"/>
        <v>99.939999999999984</v>
      </c>
      <c r="O339" s="2">
        <v>1110</v>
      </c>
      <c r="P339" s="2">
        <v>1E-4</v>
      </c>
      <c r="Q339" s="2" t="s">
        <v>58</v>
      </c>
      <c r="S339" s="2" t="s">
        <v>139</v>
      </c>
      <c r="T339" s="5">
        <f t="shared" si="262"/>
        <v>0.95206391478029306</v>
      </c>
      <c r="U339" s="5">
        <f t="shared" si="263"/>
        <v>2.1777221526908634E-2</v>
      </c>
      <c r="V339" s="5">
        <f t="shared" si="264"/>
        <v>0.25696351510396237</v>
      </c>
      <c r="W339" s="5">
        <f t="shared" si="265"/>
        <v>0.14057063326374392</v>
      </c>
      <c r="X339" s="5">
        <f t="shared" si="266"/>
        <v>0.11017369727047148</v>
      </c>
      <c r="Y339" s="5">
        <f t="shared" si="267"/>
        <v>0.14497146932952926</v>
      </c>
      <c r="Z339" s="5">
        <f t="shared" si="268"/>
        <v>0.10713133268796386</v>
      </c>
      <c r="AA339" s="5">
        <f t="shared" si="269"/>
        <v>4.0552016985138002E-2</v>
      </c>
      <c r="AB339" s="5">
        <f t="shared" si="270"/>
        <v>0</v>
      </c>
      <c r="AC339" s="5">
        <f t="shared" si="271"/>
        <v>0</v>
      </c>
      <c r="AD339" s="5">
        <f t="shared" si="272"/>
        <v>0</v>
      </c>
      <c r="AE339" s="5">
        <f t="shared" si="273"/>
        <v>0</v>
      </c>
      <c r="AF339" s="5">
        <f t="shared" si="261"/>
        <v>0</v>
      </c>
      <c r="AG339" s="1">
        <f t="shared" si="245"/>
        <v>1.7742038009480108</v>
      </c>
      <c r="AH339" s="1"/>
      <c r="AI339" s="5">
        <f t="shared" si="232"/>
        <v>0.53661474193188885</v>
      </c>
      <c r="AJ339" s="5">
        <f t="shared" si="233"/>
        <v>1.227436302147048E-2</v>
      </c>
      <c r="AK339" s="5">
        <f t="shared" si="234"/>
        <v>0.14483314429078498</v>
      </c>
      <c r="AL339" s="5">
        <f t="shared" si="235"/>
        <v>7.9230262717638625E-2</v>
      </c>
      <c r="AM339" s="5">
        <f t="shared" si="236"/>
        <v>6.2097543253825938E-2</v>
      </c>
      <c r="AN339" s="5">
        <f t="shared" si="237"/>
        <v>8.1710719620861266E-2</v>
      </c>
      <c r="AO339" s="5">
        <f t="shared" si="238"/>
        <v>6.038276585289714E-2</v>
      </c>
      <c r="AP339" s="5">
        <f t="shared" si="239"/>
        <v>2.2856459310632654E-2</v>
      </c>
      <c r="AQ339" s="5">
        <f t="shared" si="240"/>
        <v>0</v>
      </c>
      <c r="AR339" s="5">
        <f t="shared" si="241"/>
        <v>0</v>
      </c>
      <c r="AS339" s="5">
        <f t="shared" si="242"/>
        <v>0</v>
      </c>
      <c r="AT339" s="5">
        <f t="shared" si="243"/>
        <v>0</v>
      </c>
      <c r="AU339" s="5">
        <f t="shared" si="244"/>
        <v>0</v>
      </c>
      <c r="AV339" s="1">
        <f t="shared" si="246"/>
        <v>0.99999999999999989</v>
      </c>
    </row>
    <row r="340" spans="1:48">
      <c r="A340" s="1">
        <v>55.1</v>
      </c>
      <c r="B340" s="1">
        <v>1.18</v>
      </c>
      <c r="C340" s="1">
        <v>17.3</v>
      </c>
      <c r="D340" s="1">
        <v>8.75</v>
      </c>
      <c r="E340" s="1">
        <v>4.87</v>
      </c>
      <c r="F340" s="1">
        <v>7.31</v>
      </c>
      <c r="G340" s="1">
        <v>3.78</v>
      </c>
      <c r="H340" s="1">
        <v>1.72</v>
      </c>
      <c r="I340" s="1"/>
      <c r="J340" s="1"/>
      <c r="K340" s="1"/>
      <c r="L340" s="1"/>
      <c r="M340" s="1"/>
      <c r="N340" s="3">
        <f t="shared" si="274"/>
        <v>100.01</v>
      </c>
      <c r="O340" s="2">
        <v>1185</v>
      </c>
      <c r="P340" s="2">
        <v>1E-4</v>
      </c>
      <c r="Q340" s="2" t="s">
        <v>7</v>
      </c>
      <c r="S340" s="2" t="s">
        <v>138</v>
      </c>
      <c r="T340" s="5">
        <f t="shared" si="262"/>
        <v>0.91711051930758991</v>
      </c>
      <c r="U340" s="5">
        <f t="shared" si="263"/>
        <v>1.4768460575719648E-2</v>
      </c>
      <c r="V340" s="5">
        <f t="shared" si="264"/>
        <v>0.33934876422126325</v>
      </c>
      <c r="W340" s="5">
        <f t="shared" si="265"/>
        <v>0.12178148921363954</v>
      </c>
      <c r="X340" s="5">
        <f t="shared" si="266"/>
        <v>0.12084367245657569</v>
      </c>
      <c r="Y340" s="5">
        <f t="shared" si="267"/>
        <v>0.13034950071326676</v>
      </c>
      <c r="Z340" s="5">
        <f t="shared" si="268"/>
        <v>0.12197483059051308</v>
      </c>
      <c r="AA340" s="5">
        <f t="shared" si="269"/>
        <v>3.6518046709129511E-2</v>
      </c>
      <c r="AB340" s="5">
        <f t="shared" si="270"/>
        <v>0</v>
      </c>
      <c r="AC340" s="5">
        <f t="shared" si="271"/>
        <v>0</v>
      </c>
      <c r="AD340" s="5">
        <f t="shared" si="272"/>
        <v>0</v>
      </c>
      <c r="AE340" s="5">
        <f t="shared" si="273"/>
        <v>0</v>
      </c>
      <c r="AF340" s="5">
        <f t="shared" si="261"/>
        <v>0</v>
      </c>
      <c r="AG340" s="1">
        <f t="shared" si="245"/>
        <v>1.8026952837876973</v>
      </c>
      <c r="AH340" s="1"/>
      <c r="AI340" s="5">
        <f t="shared" si="232"/>
        <v>0.50874406093780944</v>
      </c>
      <c r="AJ340" s="5">
        <f t="shared" si="233"/>
        <v>8.192433135282404E-3</v>
      </c>
      <c r="AK340" s="5">
        <f t="shared" si="234"/>
        <v>0.18824521663375485</v>
      </c>
      <c r="AL340" s="5">
        <f t="shared" si="235"/>
        <v>6.7555227058541362E-2</v>
      </c>
      <c r="AM340" s="5">
        <f t="shared" si="236"/>
        <v>6.7034996731487204E-2</v>
      </c>
      <c r="AN340" s="5">
        <f t="shared" si="237"/>
        <v>7.2308116566092914E-2</v>
      </c>
      <c r="AO340" s="5">
        <f t="shared" si="238"/>
        <v>6.7662478338673018E-2</v>
      </c>
      <c r="AP340" s="5">
        <f t="shared" si="239"/>
        <v>2.025747059835889E-2</v>
      </c>
      <c r="AQ340" s="5">
        <f t="shared" si="240"/>
        <v>0</v>
      </c>
      <c r="AR340" s="5">
        <f t="shared" si="241"/>
        <v>0</v>
      </c>
      <c r="AS340" s="5">
        <f t="shared" si="242"/>
        <v>0</v>
      </c>
      <c r="AT340" s="5">
        <f t="shared" si="243"/>
        <v>0</v>
      </c>
      <c r="AU340" s="5">
        <f t="shared" si="244"/>
        <v>0</v>
      </c>
      <c r="AV340" s="1">
        <f t="shared" si="246"/>
        <v>1</v>
      </c>
    </row>
    <row r="341" spans="1:48">
      <c r="A341" s="1">
        <v>57.3</v>
      </c>
      <c r="B341" s="1">
        <v>1.17</v>
      </c>
      <c r="C341" s="1">
        <v>16.600000000000001</v>
      </c>
      <c r="D341" s="1">
        <v>7.92</v>
      </c>
      <c r="E341" s="1">
        <v>3.8</v>
      </c>
      <c r="F341" s="1">
        <v>7.3</v>
      </c>
      <c r="G341" s="1">
        <v>3.76</v>
      </c>
      <c r="H341" s="1">
        <v>2.17</v>
      </c>
      <c r="I341" s="1"/>
      <c r="J341" s="1"/>
      <c r="K341" s="1"/>
      <c r="L341" s="1"/>
      <c r="M341" s="1"/>
      <c r="N341" s="3">
        <f t="shared" si="274"/>
        <v>100.02</v>
      </c>
      <c r="O341" s="2">
        <v>1160</v>
      </c>
      <c r="P341" s="2">
        <v>1E-4</v>
      </c>
      <c r="Q341" s="2" t="s">
        <v>59</v>
      </c>
      <c r="S341" s="2" t="s">
        <v>139</v>
      </c>
      <c r="T341" s="5">
        <f t="shared" si="262"/>
        <v>0.95372836218375501</v>
      </c>
      <c r="U341" s="5">
        <f t="shared" si="263"/>
        <v>1.4643304130162701E-2</v>
      </c>
      <c r="V341" s="5">
        <f t="shared" si="264"/>
        <v>0.32561788936837982</v>
      </c>
      <c r="W341" s="5">
        <f t="shared" si="265"/>
        <v>0.11022964509394573</v>
      </c>
      <c r="X341" s="5">
        <f t="shared" si="266"/>
        <v>9.4292803970223327E-2</v>
      </c>
      <c r="Y341" s="5">
        <f t="shared" si="267"/>
        <v>0.13017118402282454</v>
      </c>
      <c r="Z341" s="5">
        <f t="shared" si="268"/>
        <v>0.12132946111648919</v>
      </c>
      <c r="AA341" s="5">
        <f t="shared" si="269"/>
        <v>4.6072186836518043E-2</v>
      </c>
      <c r="AB341" s="5">
        <f t="shared" si="270"/>
        <v>0</v>
      </c>
      <c r="AC341" s="5">
        <f t="shared" si="271"/>
        <v>0</v>
      </c>
      <c r="AD341" s="5">
        <f t="shared" si="272"/>
        <v>0</v>
      </c>
      <c r="AE341" s="5">
        <f t="shared" si="273"/>
        <v>0</v>
      </c>
      <c r="AF341" s="5">
        <f t="shared" si="261"/>
        <v>0</v>
      </c>
      <c r="AG341" s="1">
        <f t="shared" si="245"/>
        <v>1.7960848367222986</v>
      </c>
      <c r="AH341" s="1"/>
      <c r="AI341" s="5">
        <f t="shared" si="232"/>
        <v>0.531004072126252</v>
      </c>
      <c r="AJ341" s="5">
        <f t="shared" si="233"/>
        <v>8.1529022631723121E-3</v>
      </c>
      <c r="AK341" s="5">
        <f t="shared" si="234"/>
        <v>0.18129315648730973</v>
      </c>
      <c r="AL341" s="5">
        <f t="shared" si="235"/>
        <v>6.1372181781293479E-2</v>
      </c>
      <c r="AM341" s="5">
        <f t="shared" si="236"/>
        <v>5.2499081358706665E-2</v>
      </c>
      <c r="AN341" s="5">
        <f t="shared" si="237"/>
        <v>7.2474964078186765E-2</v>
      </c>
      <c r="AO341" s="5">
        <f t="shared" si="238"/>
        <v>6.7552188313056025E-2</v>
      </c>
      <c r="AP341" s="5">
        <f t="shared" si="239"/>
        <v>2.5651453592022887E-2</v>
      </c>
      <c r="AQ341" s="5">
        <f t="shared" si="240"/>
        <v>0</v>
      </c>
      <c r="AR341" s="5">
        <f t="shared" si="241"/>
        <v>0</v>
      </c>
      <c r="AS341" s="5">
        <f t="shared" si="242"/>
        <v>0</v>
      </c>
      <c r="AT341" s="5">
        <f t="shared" si="243"/>
        <v>0</v>
      </c>
      <c r="AU341" s="5">
        <f t="shared" si="244"/>
        <v>0</v>
      </c>
      <c r="AV341" s="1">
        <f t="shared" si="246"/>
        <v>0.99999999999999978</v>
      </c>
    </row>
    <row r="342" spans="1:48">
      <c r="A342" s="1">
        <v>57.9</v>
      </c>
      <c r="B342" s="1">
        <v>1.1399999999999999</v>
      </c>
      <c r="C342" s="1">
        <v>16</v>
      </c>
      <c r="D342" s="1">
        <v>7.7</v>
      </c>
      <c r="E342" s="1">
        <v>3.78</v>
      </c>
      <c r="F342" s="1">
        <v>7.68</v>
      </c>
      <c r="G342" s="1">
        <v>3.47</v>
      </c>
      <c r="H342" s="1">
        <v>2.36</v>
      </c>
      <c r="I342" s="1"/>
      <c r="J342" s="1"/>
      <c r="K342" s="1"/>
      <c r="L342" s="1"/>
      <c r="M342" s="1"/>
      <c r="N342" s="3">
        <f t="shared" si="274"/>
        <v>100.02999999999999</v>
      </c>
      <c r="O342" s="2">
        <v>1135</v>
      </c>
      <c r="P342" s="2">
        <v>1E-4</v>
      </c>
      <c r="Q342" s="2" t="s">
        <v>59</v>
      </c>
      <c r="S342" s="2" t="s">
        <v>139</v>
      </c>
      <c r="T342" s="5">
        <f t="shared" si="262"/>
        <v>0.96371504660452734</v>
      </c>
      <c r="U342" s="5">
        <f t="shared" si="263"/>
        <v>1.4267834793491863E-2</v>
      </c>
      <c r="V342" s="5">
        <f t="shared" si="264"/>
        <v>0.31384856806590822</v>
      </c>
      <c r="W342" s="5">
        <f t="shared" si="265"/>
        <v>0.10716771050800279</v>
      </c>
      <c r="X342" s="5">
        <f t="shared" si="266"/>
        <v>9.3796526054590573E-2</v>
      </c>
      <c r="Y342" s="5">
        <f t="shared" si="267"/>
        <v>0.13694721825962911</v>
      </c>
      <c r="Z342" s="5">
        <f t="shared" si="268"/>
        <v>0.11197160374314297</v>
      </c>
      <c r="AA342" s="5">
        <f t="shared" si="269"/>
        <v>5.0106157112526535E-2</v>
      </c>
      <c r="AB342" s="5">
        <f t="shared" si="270"/>
        <v>0</v>
      </c>
      <c r="AC342" s="5">
        <f t="shared" si="271"/>
        <v>0</v>
      </c>
      <c r="AD342" s="5">
        <f t="shared" si="272"/>
        <v>0</v>
      </c>
      <c r="AE342" s="5">
        <f t="shared" si="273"/>
        <v>0</v>
      </c>
      <c r="AF342" s="5">
        <f t="shared" si="261"/>
        <v>0</v>
      </c>
      <c r="AG342" s="1">
        <f t="shared" si="245"/>
        <v>1.7918206651418194</v>
      </c>
      <c r="AH342" s="1"/>
      <c r="AI342" s="5">
        <f t="shared" si="232"/>
        <v>0.53784123899935654</v>
      </c>
      <c r="AJ342" s="5">
        <f t="shared" si="233"/>
        <v>7.9627582553651304E-3</v>
      </c>
      <c r="AK342" s="5">
        <f t="shared" si="234"/>
        <v>0.17515623866357613</v>
      </c>
      <c r="AL342" s="5">
        <f t="shared" si="235"/>
        <v>5.9809395322226996E-2</v>
      </c>
      <c r="AM342" s="5">
        <f t="shared" si="236"/>
        <v>5.2347050058810851E-2</v>
      </c>
      <c r="AN342" s="5">
        <f t="shared" si="237"/>
        <v>7.642908742141892E-2</v>
      </c>
      <c r="AO342" s="5">
        <f t="shared" si="238"/>
        <v>6.2490407618041741E-2</v>
      </c>
      <c r="AP342" s="5">
        <f t="shared" si="239"/>
        <v>2.7963823661203684E-2</v>
      </c>
      <c r="AQ342" s="5">
        <f t="shared" si="240"/>
        <v>0</v>
      </c>
      <c r="AR342" s="5">
        <f t="shared" si="241"/>
        <v>0</v>
      </c>
      <c r="AS342" s="5">
        <f t="shared" si="242"/>
        <v>0</v>
      </c>
      <c r="AT342" s="5">
        <f t="shared" si="243"/>
        <v>0</v>
      </c>
      <c r="AU342" s="5">
        <f t="shared" si="244"/>
        <v>0</v>
      </c>
      <c r="AV342" s="1">
        <f t="shared" si="246"/>
        <v>0.99999999999999989</v>
      </c>
    </row>
    <row r="343" spans="1:48">
      <c r="A343" s="1">
        <v>60.6</v>
      </c>
      <c r="B343" s="1">
        <v>0.89</v>
      </c>
      <c r="C343" s="1">
        <v>17.8</v>
      </c>
      <c r="D343" s="1">
        <v>6.75</v>
      </c>
      <c r="E343" s="1">
        <v>2.6</v>
      </c>
      <c r="F343" s="1">
        <v>4.2300000000000004</v>
      </c>
      <c r="G343" s="1">
        <v>3.66</v>
      </c>
      <c r="H343" s="1">
        <v>3.46</v>
      </c>
      <c r="I343" s="1"/>
      <c r="J343" s="1"/>
      <c r="K343" s="1"/>
      <c r="L343" s="1"/>
      <c r="M343" s="1"/>
      <c r="N343" s="3">
        <f t="shared" si="274"/>
        <v>99.99</v>
      </c>
      <c r="O343" s="2">
        <v>1110</v>
      </c>
      <c r="P343" s="2">
        <v>1E-4</v>
      </c>
      <c r="Q343" s="2" t="s">
        <v>58</v>
      </c>
      <c r="S343" s="2" t="s">
        <v>143</v>
      </c>
      <c r="T343" s="5">
        <f t="shared" si="262"/>
        <v>1.0086551264980028</v>
      </c>
      <c r="U343" s="5">
        <f t="shared" si="263"/>
        <v>1.1138923654568209E-2</v>
      </c>
      <c r="V343" s="5">
        <f t="shared" si="264"/>
        <v>0.34915653197332291</v>
      </c>
      <c r="W343" s="5">
        <f t="shared" si="265"/>
        <v>9.3945720250521933E-2</v>
      </c>
      <c r="X343" s="5">
        <f t="shared" si="266"/>
        <v>6.4516129032258077E-2</v>
      </c>
      <c r="Y343" s="5">
        <f t="shared" si="267"/>
        <v>7.5427960057061344E-2</v>
      </c>
      <c r="Z343" s="5">
        <f t="shared" si="268"/>
        <v>0.11810261374636981</v>
      </c>
      <c r="AA343" s="5">
        <f t="shared" si="269"/>
        <v>7.3460721868365178E-2</v>
      </c>
      <c r="AB343" s="5">
        <f t="shared" si="270"/>
        <v>0</v>
      </c>
      <c r="AC343" s="5">
        <f t="shared" si="271"/>
        <v>0</v>
      </c>
      <c r="AD343" s="5">
        <f t="shared" si="272"/>
        <v>0</v>
      </c>
      <c r="AE343" s="5">
        <f t="shared" si="273"/>
        <v>0</v>
      </c>
      <c r="AF343" s="5">
        <f t="shared" si="261"/>
        <v>0</v>
      </c>
      <c r="AG343" s="1">
        <f t="shared" si="245"/>
        <v>1.7944037270804702</v>
      </c>
      <c r="AH343" s="1"/>
      <c r="AI343" s="5">
        <f t="shared" si="232"/>
        <v>0.56211158686072527</v>
      </c>
      <c r="AJ343" s="5">
        <f t="shared" si="233"/>
        <v>6.2075905697607158E-3</v>
      </c>
      <c r="AK343" s="5">
        <f t="shared" si="234"/>
        <v>0.1945808107194513</v>
      </c>
      <c r="AL343" s="5">
        <f t="shared" si="235"/>
        <v>5.2354840124732377E-2</v>
      </c>
      <c r="AM343" s="5">
        <f t="shared" si="236"/>
        <v>3.5954076587450624E-2</v>
      </c>
      <c r="AN343" s="5">
        <f t="shared" si="237"/>
        <v>4.2035111117264622E-2</v>
      </c>
      <c r="AO343" s="5">
        <f t="shared" si="238"/>
        <v>6.5817191507133707E-2</v>
      </c>
      <c r="AP343" s="5">
        <f t="shared" si="239"/>
        <v>4.0938792513481453E-2</v>
      </c>
      <c r="AQ343" s="5">
        <f t="shared" si="240"/>
        <v>0</v>
      </c>
      <c r="AR343" s="5">
        <f t="shared" si="241"/>
        <v>0</v>
      </c>
      <c r="AS343" s="5">
        <f t="shared" si="242"/>
        <v>0</v>
      </c>
      <c r="AT343" s="5">
        <f t="shared" si="243"/>
        <v>0</v>
      </c>
      <c r="AU343" s="5">
        <f t="shared" si="244"/>
        <v>0</v>
      </c>
      <c r="AV343" s="1">
        <f t="shared" si="246"/>
        <v>1.0000000000000002</v>
      </c>
    </row>
    <row r="344" spans="1:48">
      <c r="A344" s="1">
        <v>57.9</v>
      </c>
      <c r="B344" s="1">
        <v>1.3</v>
      </c>
      <c r="C344" s="1">
        <v>15.3</v>
      </c>
      <c r="D344" s="1">
        <v>9.02</v>
      </c>
      <c r="E344" s="1">
        <v>3.59</v>
      </c>
      <c r="F344" s="1">
        <v>6.53</v>
      </c>
      <c r="G344" s="1">
        <v>3.54</v>
      </c>
      <c r="H344" s="1">
        <v>2.86</v>
      </c>
      <c r="I344" s="1"/>
      <c r="J344" s="1"/>
      <c r="K344" s="1"/>
      <c r="L344" s="1"/>
      <c r="M344" s="1"/>
      <c r="N344" s="3">
        <f t="shared" si="274"/>
        <v>100.04</v>
      </c>
      <c r="O344" s="2">
        <v>1160</v>
      </c>
      <c r="P344" s="2">
        <v>1E-4</v>
      </c>
      <c r="Q344" s="2" t="s">
        <v>7</v>
      </c>
      <c r="S344" s="2" t="s">
        <v>143</v>
      </c>
      <c r="T344" s="5">
        <f t="shared" si="262"/>
        <v>0.96371504660452734</v>
      </c>
      <c r="U344" s="5">
        <f t="shared" si="263"/>
        <v>1.6270337922403004E-2</v>
      </c>
      <c r="V344" s="5">
        <f t="shared" si="264"/>
        <v>0.30011769321302473</v>
      </c>
      <c r="W344" s="5">
        <f t="shared" si="265"/>
        <v>0.12553931802366042</v>
      </c>
      <c r="X344" s="5">
        <f t="shared" si="266"/>
        <v>8.9081885856079401E-2</v>
      </c>
      <c r="Y344" s="5">
        <f t="shared" si="267"/>
        <v>0.11644079885877319</v>
      </c>
      <c r="Z344" s="5">
        <f t="shared" si="268"/>
        <v>0.11423039690222653</v>
      </c>
      <c r="AA344" s="5">
        <f t="shared" si="269"/>
        <v>6.0721868365180461E-2</v>
      </c>
      <c r="AB344" s="5">
        <f t="shared" si="270"/>
        <v>0</v>
      </c>
      <c r="AC344" s="5">
        <f t="shared" si="271"/>
        <v>0</v>
      </c>
      <c r="AD344" s="5">
        <f t="shared" si="272"/>
        <v>0</v>
      </c>
      <c r="AE344" s="5">
        <f t="shared" si="273"/>
        <v>0</v>
      </c>
      <c r="AF344" s="5">
        <f t="shared" si="261"/>
        <v>0</v>
      </c>
      <c r="AG344" s="1">
        <f t="shared" si="245"/>
        <v>1.7861173457458748</v>
      </c>
      <c r="AH344" s="1"/>
      <c r="AI344" s="5">
        <f t="shared" si="232"/>
        <v>0.53955864036586254</v>
      </c>
      <c r="AJ344" s="5">
        <f t="shared" si="233"/>
        <v>9.1093331360088108E-3</v>
      </c>
      <c r="AK344" s="5">
        <f t="shared" si="234"/>
        <v>0.16802798199560448</v>
      </c>
      <c r="AL344" s="5">
        <f t="shared" si="235"/>
        <v>7.0286153551258279E-2</v>
      </c>
      <c r="AM344" s="5">
        <f t="shared" si="236"/>
        <v>4.9874598703300313E-2</v>
      </c>
      <c r="AN344" s="5">
        <f t="shared" si="237"/>
        <v>6.5192132608816927E-2</v>
      </c>
      <c r="AO344" s="5">
        <f t="shared" si="238"/>
        <v>6.3954586844082423E-2</v>
      </c>
      <c r="AP344" s="5">
        <f t="shared" si="239"/>
        <v>3.3996572795066425E-2</v>
      </c>
      <c r="AQ344" s="5">
        <f t="shared" si="240"/>
        <v>0</v>
      </c>
      <c r="AR344" s="5">
        <f t="shared" si="241"/>
        <v>0</v>
      </c>
      <c r="AS344" s="5">
        <f t="shared" si="242"/>
        <v>0</v>
      </c>
      <c r="AT344" s="5">
        <f t="shared" si="243"/>
        <v>0</v>
      </c>
      <c r="AU344" s="5">
        <f t="shared" si="244"/>
        <v>0</v>
      </c>
      <c r="AV344" s="1">
        <f t="shared" si="246"/>
        <v>1.0000000000000002</v>
      </c>
    </row>
    <row r="345" spans="1:48">
      <c r="A345" s="1">
        <v>60.1</v>
      </c>
      <c r="B345" s="1">
        <v>1.29</v>
      </c>
      <c r="C345" s="1">
        <v>15.6</v>
      </c>
      <c r="D345" s="1">
        <v>6.94</v>
      </c>
      <c r="E345" s="1">
        <v>2.0699999999999998</v>
      </c>
      <c r="F345" s="1">
        <v>7.23</v>
      </c>
      <c r="G345" s="1">
        <v>3.5</v>
      </c>
      <c r="H345" s="1">
        <v>3.31</v>
      </c>
      <c r="I345" s="1"/>
      <c r="J345" s="1"/>
      <c r="K345" s="1"/>
      <c r="L345" s="1"/>
      <c r="M345" s="1"/>
      <c r="N345" s="3">
        <f t="shared" si="274"/>
        <v>100.03999999999999</v>
      </c>
      <c r="O345" s="2">
        <v>1135</v>
      </c>
      <c r="P345" s="2">
        <v>1E-4</v>
      </c>
      <c r="Q345" s="2" t="s">
        <v>59</v>
      </c>
      <c r="S345" s="2" t="s">
        <v>143</v>
      </c>
      <c r="T345" s="5">
        <f t="shared" si="262"/>
        <v>1.0003328894806924</v>
      </c>
      <c r="U345" s="5">
        <f t="shared" si="263"/>
        <v>1.6145181476846057E-2</v>
      </c>
      <c r="V345" s="5">
        <f t="shared" si="264"/>
        <v>0.3060023538642605</v>
      </c>
      <c r="W345" s="5">
        <f t="shared" si="265"/>
        <v>9.6590118302018108E-2</v>
      </c>
      <c r="X345" s="5">
        <f t="shared" si="266"/>
        <v>5.1364764267990075E-2</v>
      </c>
      <c r="Y345" s="5">
        <f t="shared" si="267"/>
        <v>0.12892296718972898</v>
      </c>
      <c r="Z345" s="5">
        <f t="shared" si="268"/>
        <v>0.11293965795417878</v>
      </c>
      <c r="AA345" s="5">
        <f t="shared" si="269"/>
        <v>7.0276008492569E-2</v>
      </c>
      <c r="AB345" s="5">
        <f t="shared" si="270"/>
        <v>0</v>
      </c>
      <c r="AC345" s="5">
        <f t="shared" si="271"/>
        <v>0</v>
      </c>
      <c r="AD345" s="5">
        <f t="shared" si="272"/>
        <v>0</v>
      </c>
      <c r="AE345" s="5">
        <f t="shared" si="273"/>
        <v>0</v>
      </c>
      <c r="AF345" s="5">
        <f t="shared" si="261"/>
        <v>0</v>
      </c>
      <c r="AG345" s="1">
        <f t="shared" si="245"/>
        <v>1.7825739410282839</v>
      </c>
      <c r="AH345" s="1"/>
      <c r="AI345" s="5">
        <f t="shared" si="232"/>
        <v>0.56117329354856771</v>
      </c>
      <c r="AJ345" s="5">
        <f t="shared" si="233"/>
        <v>9.0572296078403648E-3</v>
      </c>
      <c r="AK345" s="5">
        <f t="shared" si="234"/>
        <v>0.17166320387682879</v>
      </c>
      <c r="AL345" s="5">
        <f t="shared" si="235"/>
        <v>5.418575694329951E-2</v>
      </c>
      <c r="AM345" s="5">
        <f t="shared" si="236"/>
        <v>2.8814941745619896E-2</v>
      </c>
      <c r="AN345" s="5">
        <f t="shared" si="237"/>
        <v>7.23240501964027E-2</v>
      </c>
      <c r="AO345" s="5">
        <f t="shared" si="238"/>
        <v>6.3357628738266614E-2</v>
      </c>
      <c r="AP345" s="5">
        <f t="shared" si="239"/>
        <v>3.9423895343174399E-2</v>
      </c>
      <c r="AQ345" s="5">
        <f t="shared" si="240"/>
        <v>0</v>
      </c>
      <c r="AR345" s="5">
        <f t="shared" si="241"/>
        <v>0</v>
      </c>
      <c r="AS345" s="5">
        <f t="shared" si="242"/>
        <v>0</v>
      </c>
      <c r="AT345" s="5">
        <f t="shared" si="243"/>
        <v>0</v>
      </c>
      <c r="AU345" s="5">
        <f t="shared" si="244"/>
        <v>0</v>
      </c>
      <c r="AV345" s="1">
        <f t="shared" si="246"/>
        <v>1.0000000000000002</v>
      </c>
    </row>
    <row r="346" spans="1:48">
      <c r="A346" s="1">
        <v>60.2</v>
      </c>
      <c r="B346" s="1">
        <v>0.97</v>
      </c>
      <c r="C346" s="1">
        <v>15.8</v>
      </c>
      <c r="D346" s="1">
        <v>6.5</v>
      </c>
      <c r="E346" s="1">
        <v>2.29</v>
      </c>
      <c r="F346" s="1">
        <v>5.71</v>
      </c>
      <c r="G346" s="1">
        <v>4.2</v>
      </c>
      <c r="H346" s="1">
        <v>4.33</v>
      </c>
      <c r="I346" s="1"/>
      <c r="J346" s="1"/>
      <c r="K346" s="1"/>
      <c r="L346" s="1"/>
      <c r="M346" s="1"/>
      <c r="N346" s="3">
        <f t="shared" si="274"/>
        <v>100</v>
      </c>
      <c r="O346" s="2">
        <v>1135</v>
      </c>
      <c r="P346" s="2">
        <v>1E-4</v>
      </c>
      <c r="Q346" s="2" t="s">
        <v>59</v>
      </c>
      <c r="S346" s="2" t="s">
        <v>143</v>
      </c>
      <c r="T346" s="5">
        <f t="shared" si="262"/>
        <v>1.0019973368841546</v>
      </c>
      <c r="U346" s="5">
        <f t="shared" si="263"/>
        <v>1.2140175219023778E-2</v>
      </c>
      <c r="V346" s="5">
        <f t="shared" si="264"/>
        <v>0.30992546096508439</v>
      </c>
      <c r="W346" s="5">
        <f t="shared" si="265"/>
        <v>9.0466249130132223E-2</v>
      </c>
      <c r="X346" s="5">
        <f t="shared" si="266"/>
        <v>5.6823821339950377E-2</v>
      </c>
      <c r="Y346" s="5">
        <f t="shared" si="267"/>
        <v>0.10181883024251071</v>
      </c>
      <c r="Z346" s="5">
        <f t="shared" si="268"/>
        <v>0.13552758954501454</v>
      </c>
      <c r="AA346" s="5">
        <f t="shared" si="269"/>
        <v>9.1932059447983008E-2</v>
      </c>
      <c r="AB346" s="5">
        <f t="shared" si="270"/>
        <v>0</v>
      </c>
      <c r="AC346" s="5">
        <f t="shared" si="271"/>
        <v>0</v>
      </c>
      <c r="AD346" s="5">
        <f t="shared" si="272"/>
        <v>0</v>
      </c>
      <c r="AE346" s="5">
        <f t="shared" si="273"/>
        <v>0</v>
      </c>
      <c r="AF346" s="5">
        <f t="shared" si="261"/>
        <v>0</v>
      </c>
      <c r="AG346" s="1">
        <f t="shared" si="245"/>
        <v>1.8006315227738536</v>
      </c>
      <c r="AH346" s="1"/>
      <c r="AI346" s="5">
        <f t="shared" si="232"/>
        <v>0.55646995190919923</v>
      </c>
      <c r="AJ346" s="5">
        <f t="shared" si="233"/>
        <v>6.7421763228503115E-3</v>
      </c>
      <c r="AK346" s="5">
        <f t="shared" si="234"/>
        <v>0.17212042388753004</v>
      </c>
      <c r="AL346" s="5">
        <f t="shared" si="235"/>
        <v>5.024140030091772E-2</v>
      </c>
      <c r="AM346" s="5">
        <f t="shared" si="236"/>
        <v>3.1557717734727805E-2</v>
      </c>
      <c r="AN346" s="5">
        <f t="shared" si="237"/>
        <v>5.6546177801919117E-2</v>
      </c>
      <c r="AO346" s="5">
        <f t="shared" si="238"/>
        <v>7.5266698283853059E-2</v>
      </c>
      <c r="AP346" s="5">
        <f t="shared" si="239"/>
        <v>5.1055453759002646E-2</v>
      </c>
      <c r="AQ346" s="5">
        <f t="shared" si="240"/>
        <v>0</v>
      </c>
      <c r="AR346" s="5">
        <f t="shared" si="241"/>
        <v>0</v>
      </c>
      <c r="AS346" s="5">
        <f t="shared" si="242"/>
        <v>0</v>
      </c>
      <c r="AT346" s="5">
        <f t="shared" si="243"/>
        <v>0</v>
      </c>
      <c r="AU346" s="5">
        <f t="shared" si="244"/>
        <v>0</v>
      </c>
      <c r="AV346" s="1">
        <f t="shared" si="246"/>
        <v>1</v>
      </c>
    </row>
    <row r="347" spans="1:48">
      <c r="A347" s="1">
        <v>51.4</v>
      </c>
      <c r="B347" s="1">
        <v>1.06</v>
      </c>
      <c r="C347" s="1">
        <v>16.899999999999999</v>
      </c>
      <c r="D347" s="1">
        <v>9</v>
      </c>
      <c r="E347" s="1">
        <v>7.07</v>
      </c>
      <c r="F347" s="1">
        <v>9.06</v>
      </c>
      <c r="G347" s="1">
        <v>4.1500000000000004</v>
      </c>
      <c r="H347" s="1">
        <v>0.55000000000000004</v>
      </c>
      <c r="I347" s="1"/>
      <c r="J347" s="1">
        <v>0.53</v>
      </c>
      <c r="K347" s="1"/>
      <c r="L347" s="1"/>
      <c r="M347" s="1"/>
      <c r="N347" s="3">
        <f>SUM(A347:L347)</f>
        <v>99.720000000000013</v>
      </c>
      <c r="O347" s="2">
        <v>1200</v>
      </c>
      <c r="P347" s="2">
        <v>1E-4</v>
      </c>
      <c r="Q347" s="2" t="s">
        <v>7</v>
      </c>
      <c r="R347" s="2" t="s">
        <v>115</v>
      </c>
      <c r="S347" s="2" t="s">
        <v>137</v>
      </c>
      <c r="T347" s="5">
        <f t="shared" si="262"/>
        <v>0.85552596537949399</v>
      </c>
      <c r="U347" s="5">
        <f t="shared" si="263"/>
        <v>1.3266583229036295E-2</v>
      </c>
      <c r="V347" s="5">
        <f t="shared" si="264"/>
        <v>0.33150255001961554</v>
      </c>
      <c r="W347" s="5">
        <f t="shared" si="265"/>
        <v>0.12526096033402923</v>
      </c>
      <c r="X347" s="5">
        <f t="shared" si="266"/>
        <v>0.17543424317617867</v>
      </c>
      <c r="Y347" s="5">
        <f t="shared" si="267"/>
        <v>0.16155492154065623</v>
      </c>
      <c r="Z347" s="5">
        <f t="shared" si="268"/>
        <v>0.13391416585995483</v>
      </c>
      <c r="AA347" s="5">
        <f t="shared" si="269"/>
        <v>1.1677282377919321E-2</v>
      </c>
      <c r="AB347" s="5">
        <f t="shared" si="270"/>
        <v>0</v>
      </c>
      <c r="AC347" s="5">
        <f t="shared" si="271"/>
        <v>7.4676811441051118E-3</v>
      </c>
      <c r="AD347" s="5">
        <f t="shared" si="272"/>
        <v>0</v>
      </c>
      <c r="AE347" s="5">
        <f t="shared" si="273"/>
        <v>0</v>
      </c>
      <c r="AF347" s="5">
        <f t="shared" si="261"/>
        <v>0</v>
      </c>
      <c r="AG347" s="1">
        <f t="shared" si="245"/>
        <v>1.8156043530609889</v>
      </c>
      <c r="AH347" s="1"/>
      <c r="AI347" s="5">
        <f t="shared" si="232"/>
        <v>0.4712072671213493</v>
      </c>
      <c r="AJ347" s="5">
        <f t="shared" si="233"/>
        <v>7.3069791921735114E-3</v>
      </c>
      <c r="AK347" s="5">
        <f t="shared" si="234"/>
        <v>0.18258523640391375</v>
      </c>
      <c r="AL347" s="5">
        <f t="shared" si="235"/>
        <v>6.8991330695394912E-2</v>
      </c>
      <c r="AM347" s="5">
        <f t="shared" si="236"/>
        <v>9.6625811058674835E-2</v>
      </c>
      <c r="AN347" s="5">
        <f t="shared" si="237"/>
        <v>8.8981347322881946E-2</v>
      </c>
      <c r="AO347" s="5">
        <f t="shared" si="238"/>
        <v>7.3757350071442823E-2</v>
      </c>
      <c r="AP347" s="5">
        <f t="shared" si="239"/>
        <v>6.4316228137656726E-3</v>
      </c>
      <c r="AQ347" s="5">
        <f t="shared" si="240"/>
        <v>0</v>
      </c>
      <c r="AR347" s="5">
        <f t="shared" si="241"/>
        <v>4.1130553204034208E-3</v>
      </c>
      <c r="AS347" s="5">
        <f t="shared" si="242"/>
        <v>0</v>
      </c>
      <c r="AT347" s="5">
        <f t="shared" si="243"/>
        <v>0</v>
      </c>
      <c r="AU347" s="5">
        <f t="shared" si="244"/>
        <v>0</v>
      </c>
      <c r="AV347" s="1">
        <f t="shared" si="246"/>
        <v>1.0000000000000002</v>
      </c>
    </row>
    <row r="348" spans="1:48">
      <c r="A348" s="1">
        <v>51.7</v>
      </c>
      <c r="B348" s="1">
        <v>1.45</v>
      </c>
      <c r="C348" s="1">
        <v>15.4</v>
      </c>
      <c r="D348" s="1">
        <v>10.4</v>
      </c>
      <c r="E348" s="1">
        <v>6.21</v>
      </c>
      <c r="F348" s="1">
        <v>8.75</v>
      </c>
      <c r="G348" s="1">
        <v>4.4400000000000004</v>
      </c>
      <c r="H348" s="1">
        <v>0.72</v>
      </c>
      <c r="I348" s="1"/>
      <c r="J348" s="1">
        <v>0.73</v>
      </c>
      <c r="K348" s="1"/>
      <c r="L348" s="1"/>
      <c r="M348" s="1"/>
      <c r="N348" s="3">
        <f t="shared" ref="N348:N358" si="275">SUM(A348:L348)</f>
        <v>99.800000000000011</v>
      </c>
      <c r="O348" s="2">
        <v>1175</v>
      </c>
      <c r="P348" s="2">
        <v>1E-4</v>
      </c>
      <c r="Q348" s="2" t="s">
        <v>7</v>
      </c>
      <c r="S348" s="2" t="s">
        <v>140</v>
      </c>
      <c r="T348" s="5">
        <f t="shared" si="262"/>
        <v>0.86051930758988027</v>
      </c>
      <c r="U348" s="5">
        <f t="shared" si="263"/>
        <v>1.8147684605757195E-2</v>
      </c>
      <c r="V348" s="5">
        <f t="shared" si="264"/>
        <v>0.30207924676343667</v>
      </c>
      <c r="W348" s="5">
        <f t="shared" si="265"/>
        <v>0.14474599860821158</v>
      </c>
      <c r="X348" s="5">
        <f t="shared" si="266"/>
        <v>0.15409429280397025</v>
      </c>
      <c r="Y348" s="5">
        <f t="shared" si="267"/>
        <v>0.15602710413694723</v>
      </c>
      <c r="Z348" s="5">
        <f t="shared" si="268"/>
        <v>0.14327202323330107</v>
      </c>
      <c r="AA348" s="5">
        <f t="shared" si="269"/>
        <v>1.5286624203821654E-2</v>
      </c>
      <c r="AB348" s="5">
        <f t="shared" si="270"/>
        <v>0</v>
      </c>
      <c r="AC348" s="5">
        <f t="shared" si="271"/>
        <v>1.0285674028673078E-2</v>
      </c>
      <c r="AD348" s="5">
        <f t="shared" si="272"/>
        <v>0</v>
      </c>
      <c r="AE348" s="5">
        <f t="shared" si="273"/>
        <v>0</v>
      </c>
      <c r="AF348" s="5">
        <f t="shared" si="261"/>
        <v>0</v>
      </c>
      <c r="AG348" s="1">
        <f t="shared" si="245"/>
        <v>1.8044579559739991</v>
      </c>
      <c r="AH348" s="1"/>
      <c r="AI348" s="5">
        <f t="shared" si="232"/>
        <v>0.47688520796007938</v>
      </c>
      <c r="AJ348" s="5">
        <f t="shared" si="233"/>
        <v>1.0057139068092918E-2</v>
      </c>
      <c r="AK348" s="5">
        <f t="shared" si="234"/>
        <v>0.16740719602989154</v>
      </c>
      <c r="AL348" s="5">
        <f t="shared" si="235"/>
        <v>8.021577788997665E-2</v>
      </c>
      <c r="AM348" s="5">
        <f t="shared" si="236"/>
        <v>8.5396444009023298E-2</v>
      </c>
      <c r="AN348" s="5">
        <f t="shared" si="237"/>
        <v>8.6467575273998495E-2</v>
      </c>
      <c r="AO348" s="5">
        <f t="shared" si="238"/>
        <v>7.9398925732224443E-2</v>
      </c>
      <c r="AP348" s="5">
        <f t="shared" si="239"/>
        <v>8.4715879099384918E-3</v>
      </c>
      <c r="AQ348" s="5">
        <f t="shared" si="240"/>
        <v>0</v>
      </c>
      <c r="AR348" s="5">
        <f t="shared" si="241"/>
        <v>5.7001461267747527E-3</v>
      </c>
      <c r="AS348" s="5">
        <f t="shared" si="242"/>
        <v>0</v>
      </c>
      <c r="AT348" s="5">
        <f t="shared" si="243"/>
        <v>0</v>
      </c>
      <c r="AU348" s="5">
        <f t="shared" si="244"/>
        <v>0</v>
      </c>
      <c r="AV348" s="1">
        <f t="shared" si="246"/>
        <v>1</v>
      </c>
    </row>
    <row r="349" spans="1:48">
      <c r="A349" s="1">
        <v>54.5</v>
      </c>
      <c r="B349" s="1">
        <v>1.69</v>
      </c>
      <c r="C349" s="1">
        <v>15.2</v>
      </c>
      <c r="D349" s="1">
        <v>10.199999999999999</v>
      </c>
      <c r="E349" s="1">
        <v>3.25</v>
      </c>
      <c r="F349" s="1">
        <v>7.85</v>
      </c>
      <c r="G349" s="1">
        <v>5.16</v>
      </c>
      <c r="H349" s="1">
        <v>1.1499999999999999</v>
      </c>
      <c r="I349" s="1"/>
      <c r="J349" s="1">
        <v>1.2</v>
      </c>
      <c r="K349" s="1"/>
      <c r="L349" s="1"/>
      <c r="M349" s="1"/>
      <c r="N349" s="3">
        <f t="shared" si="275"/>
        <v>100.2</v>
      </c>
      <c r="O349" s="2">
        <v>1150</v>
      </c>
      <c r="P349" s="2">
        <v>1E-4</v>
      </c>
      <c r="Q349" s="2" t="s">
        <v>58</v>
      </c>
      <c r="S349" s="2" t="s">
        <v>149</v>
      </c>
      <c r="T349" s="5">
        <f t="shared" si="262"/>
        <v>0.90712383488681758</v>
      </c>
      <c r="U349" s="5">
        <f t="shared" si="263"/>
        <v>2.1151439299123904E-2</v>
      </c>
      <c r="V349" s="5">
        <f t="shared" si="264"/>
        <v>0.29815613966261278</v>
      </c>
      <c r="W349" s="5">
        <f t="shared" si="265"/>
        <v>0.14196242171189979</v>
      </c>
      <c r="X349" s="5">
        <f t="shared" si="266"/>
        <v>8.0645161290322592E-2</v>
      </c>
      <c r="Y349" s="5">
        <f t="shared" si="267"/>
        <v>0.13997860199714693</v>
      </c>
      <c r="Z349" s="5">
        <f t="shared" si="268"/>
        <v>0.1665053242981607</v>
      </c>
      <c r="AA349" s="5">
        <f t="shared" si="269"/>
        <v>2.4416135881104032E-2</v>
      </c>
      <c r="AB349" s="5">
        <f t="shared" si="270"/>
        <v>0</v>
      </c>
      <c r="AC349" s="5">
        <f t="shared" si="271"/>
        <v>1.6907957307407798E-2</v>
      </c>
      <c r="AD349" s="5">
        <f t="shared" si="272"/>
        <v>0</v>
      </c>
      <c r="AE349" s="5">
        <f t="shared" si="273"/>
        <v>0</v>
      </c>
      <c r="AF349" s="5">
        <f t="shared" si="261"/>
        <v>0</v>
      </c>
      <c r="AG349" s="1">
        <f t="shared" si="245"/>
        <v>1.7968470163345962</v>
      </c>
      <c r="AH349" s="1"/>
      <c r="AI349" s="5">
        <f t="shared" si="232"/>
        <v>0.50484199636386817</v>
      </c>
      <c r="AJ349" s="5">
        <f t="shared" si="233"/>
        <v>1.1771419106269217E-2</v>
      </c>
      <c r="AK349" s="5">
        <f t="shared" si="234"/>
        <v>0.16593295753737794</v>
      </c>
      <c r="AL349" s="5">
        <f t="shared" si="235"/>
        <v>7.9006404229943941E-2</v>
      </c>
      <c r="AM349" s="5">
        <f t="shared" si="236"/>
        <v>4.4881484376355731E-2</v>
      </c>
      <c r="AN349" s="5">
        <f t="shared" si="237"/>
        <v>7.7902348238132427E-2</v>
      </c>
      <c r="AO349" s="5">
        <f t="shared" si="238"/>
        <v>9.2665275777242498E-2</v>
      </c>
      <c r="AP349" s="5">
        <f t="shared" si="239"/>
        <v>1.3588322021376489E-2</v>
      </c>
      <c r="AQ349" s="5">
        <f t="shared" si="240"/>
        <v>0</v>
      </c>
      <c r="AR349" s="5">
        <f t="shared" si="241"/>
        <v>9.4097923494335586E-3</v>
      </c>
      <c r="AS349" s="5">
        <f t="shared" si="242"/>
        <v>0</v>
      </c>
      <c r="AT349" s="5">
        <f t="shared" si="243"/>
        <v>0</v>
      </c>
      <c r="AU349" s="5">
        <f t="shared" si="244"/>
        <v>0</v>
      </c>
      <c r="AV349" s="1">
        <f t="shared" si="246"/>
        <v>1</v>
      </c>
    </row>
    <row r="350" spans="1:48">
      <c r="A350" s="1">
        <v>60.1</v>
      </c>
      <c r="B350" s="1">
        <v>1</v>
      </c>
      <c r="C350" s="1">
        <v>13.1</v>
      </c>
      <c r="D350" s="1">
        <v>7.57</v>
      </c>
      <c r="E350" s="1">
        <v>4.1399999999999997</v>
      </c>
      <c r="F350" s="1">
        <v>6.09</v>
      </c>
      <c r="G350" s="1">
        <v>5.01</v>
      </c>
      <c r="H350" s="1">
        <v>2.87</v>
      </c>
      <c r="I350" s="1"/>
      <c r="J350" s="1">
        <v>0.54</v>
      </c>
      <c r="K350" s="1"/>
      <c r="L350" s="1"/>
      <c r="M350" s="1"/>
      <c r="N350" s="3">
        <f t="shared" si="275"/>
        <v>100.42000000000003</v>
      </c>
      <c r="O350" s="2">
        <v>1125</v>
      </c>
      <c r="P350" s="2">
        <v>1E-4</v>
      </c>
      <c r="Q350" s="2" t="s">
        <v>58</v>
      </c>
      <c r="S350" s="2" t="s">
        <v>143</v>
      </c>
      <c r="T350" s="5">
        <f t="shared" si="262"/>
        <v>1.0003328894806924</v>
      </c>
      <c r="U350" s="5">
        <f t="shared" si="263"/>
        <v>1.2515644555694618E-2</v>
      </c>
      <c r="V350" s="5">
        <f t="shared" si="264"/>
        <v>0.25696351510396237</v>
      </c>
      <c r="W350" s="5">
        <f t="shared" si="265"/>
        <v>0.10535838552540015</v>
      </c>
      <c r="X350" s="5">
        <f t="shared" si="266"/>
        <v>0.10272952853598015</v>
      </c>
      <c r="Y350" s="5">
        <f t="shared" si="267"/>
        <v>0.10859486447931527</v>
      </c>
      <c r="Z350" s="5">
        <f t="shared" si="268"/>
        <v>0.16166505324298161</v>
      </c>
      <c r="AA350" s="5">
        <f t="shared" si="269"/>
        <v>6.0934182590233546E-2</v>
      </c>
      <c r="AB350" s="5">
        <f t="shared" si="270"/>
        <v>0</v>
      </c>
      <c r="AC350" s="5">
        <f t="shared" si="271"/>
        <v>7.6085807883335107E-3</v>
      </c>
      <c r="AD350" s="5">
        <f t="shared" si="272"/>
        <v>0</v>
      </c>
      <c r="AE350" s="5">
        <f t="shared" si="273"/>
        <v>0</v>
      </c>
      <c r="AF350" s="5">
        <f t="shared" si="261"/>
        <v>0</v>
      </c>
      <c r="AG350" s="1">
        <f t="shared" si="245"/>
        <v>1.8167026443025938</v>
      </c>
      <c r="AH350" s="1"/>
      <c r="AI350" s="5">
        <f t="shared" si="232"/>
        <v>0.55063105270301727</v>
      </c>
      <c r="AJ350" s="5">
        <f t="shared" si="233"/>
        <v>6.8892091916887121E-3</v>
      </c>
      <c r="AK350" s="5">
        <f t="shared" si="234"/>
        <v>0.14144500527361042</v>
      </c>
      <c r="AL350" s="5">
        <f t="shared" si="235"/>
        <v>5.799429304284727E-2</v>
      </c>
      <c r="AM350" s="5">
        <f t="shared" si="236"/>
        <v>5.6547244458608995E-2</v>
      </c>
      <c r="AN350" s="5">
        <f t="shared" si="237"/>
        <v>5.9775805809432994E-2</v>
      </c>
      <c r="AO350" s="5">
        <f t="shared" si="238"/>
        <v>8.8988175225033883E-2</v>
      </c>
      <c r="AP350" s="5">
        <f t="shared" si="239"/>
        <v>3.3541087630015155E-2</v>
      </c>
      <c r="AQ350" s="5">
        <f t="shared" si="240"/>
        <v>0</v>
      </c>
      <c r="AR350" s="5">
        <f t="shared" si="241"/>
        <v>4.1881266657452006E-3</v>
      </c>
      <c r="AS350" s="5">
        <f t="shared" si="242"/>
        <v>0</v>
      </c>
      <c r="AT350" s="5">
        <f t="shared" si="243"/>
        <v>0</v>
      </c>
      <c r="AU350" s="5">
        <f t="shared" si="244"/>
        <v>0</v>
      </c>
      <c r="AV350" s="1">
        <f t="shared" si="246"/>
        <v>1</v>
      </c>
    </row>
    <row r="351" spans="1:48">
      <c r="A351" s="1">
        <v>53</v>
      </c>
      <c r="B351" s="1">
        <v>1.24</v>
      </c>
      <c r="C351" s="1">
        <v>16.399999999999999</v>
      </c>
      <c r="D351" s="1">
        <v>9.32</v>
      </c>
      <c r="E351" s="1">
        <v>4.45</v>
      </c>
      <c r="F351" s="1">
        <v>8.61</v>
      </c>
      <c r="G351" s="1">
        <v>4.03</v>
      </c>
      <c r="H351" s="1">
        <v>2.0099999999999998</v>
      </c>
      <c r="I351" s="1"/>
      <c r="J351" s="1">
        <v>0.66</v>
      </c>
      <c r="K351" s="1"/>
      <c r="L351" s="1"/>
      <c r="M351" s="1"/>
      <c r="N351" s="3">
        <f t="shared" si="275"/>
        <v>99.720000000000013</v>
      </c>
      <c r="O351" s="2">
        <v>1175</v>
      </c>
      <c r="P351" s="2">
        <v>1E-4</v>
      </c>
      <c r="Q351" s="2" t="s">
        <v>7</v>
      </c>
      <c r="S351" s="2" t="s">
        <v>149</v>
      </c>
      <c r="T351" s="5">
        <f t="shared" si="262"/>
        <v>0.88215712383488687</v>
      </c>
      <c r="U351" s="5">
        <f t="shared" si="263"/>
        <v>1.5519399249061325E-2</v>
      </c>
      <c r="V351" s="5">
        <f t="shared" si="264"/>
        <v>0.32169478226755588</v>
      </c>
      <c r="W351" s="5">
        <f t="shared" si="265"/>
        <v>0.12971468336812805</v>
      </c>
      <c r="X351" s="5">
        <f t="shared" si="266"/>
        <v>0.11042183622828786</v>
      </c>
      <c r="Y351" s="5">
        <f t="shared" si="267"/>
        <v>0.15353067047075605</v>
      </c>
      <c r="Z351" s="5">
        <f t="shared" si="268"/>
        <v>0.13004194901581156</v>
      </c>
      <c r="AA351" s="5">
        <f t="shared" si="269"/>
        <v>4.2675159235668787E-2</v>
      </c>
      <c r="AB351" s="5">
        <f t="shared" si="270"/>
        <v>0</v>
      </c>
      <c r="AC351" s="5">
        <f t="shared" si="271"/>
        <v>9.2993765190742903E-3</v>
      </c>
      <c r="AD351" s="5">
        <f t="shared" si="272"/>
        <v>0</v>
      </c>
      <c r="AE351" s="5">
        <f t="shared" si="273"/>
        <v>0</v>
      </c>
      <c r="AF351" s="5">
        <f t="shared" si="261"/>
        <v>0</v>
      </c>
      <c r="AG351" s="1">
        <f t="shared" si="245"/>
        <v>1.7950549801892306</v>
      </c>
      <c r="AH351" s="1"/>
      <c r="AI351" s="5">
        <f t="shared" si="232"/>
        <v>0.49143738413064758</v>
      </c>
      <c r="AJ351" s="5">
        <f t="shared" si="233"/>
        <v>8.645640061356397E-3</v>
      </c>
      <c r="AK351" s="5">
        <f t="shared" si="234"/>
        <v>0.17921165970840824</v>
      </c>
      <c r="AL351" s="5">
        <f t="shared" si="235"/>
        <v>7.2262234193213301E-2</v>
      </c>
      <c r="AM351" s="5">
        <f t="shared" si="236"/>
        <v>6.1514459137428444E-2</v>
      </c>
      <c r="AN351" s="5">
        <f t="shared" si="237"/>
        <v>8.5529787201599358E-2</v>
      </c>
      <c r="AO351" s="5">
        <f t="shared" si="238"/>
        <v>7.2444549304056888E-2</v>
      </c>
      <c r="AP351" s="5">
        <f t="shared" si="239"/>
        <v>2.3773733789017464E-2</v>
      </c>
      <c r="AQ351" s="5">
        <f t="shared" si="240"/>
        <v>0</v>
      </c>
      <c r="AR351" s="5">
        <f t="shared" si="241"/>
        <v>5.1805524742723876E-3</v>
      </c>
      <c r="AS351" s="5">
        <f t="shared" si="242"/>
        <v>0</v>
      </c>
      <c r="AT351" s="5">
        <f t="shared" si="243"/>
        <v>0</v>
      </c>
      <c r="AU351" s="5">
        <f t="shared" si="244"/>
        <v>0</v>
      </c>
      <c r="AV351" s="1">
        <f t="shared" si="246"/>
        <v>1</v>
      </c>
    </row>
    <row r="352" spans="1:48">
      <c r="A352" s="1">
        <v>56.3</v>
      </c>
      <c r="B352" s="1">
        <v>1.35</v>
      </c>
      <c r="C352" s="1">
        <v>15.8</v>
      </c>
      <c r="D352" s="1">
        <v>8.57</v>
      </c>
      <c r="E352" s="1">
        <v>2.92</v>
      </c>
      <c r="F352" s="1">
        <v>6.9</v>
      </c>
      <c r="G352" s="1">
        <v>3.99</v>
      </c>
      <c r="H352" s="1">
        <v>3.52</v>
      </c>
      <c r="I352" s="1"/>
      <c r="J352" s="1">
        <v>0.5</v>
      </c>
      <c r="K352" s="1"/>
      <c r="L352" s="1"/>
      <c r="M352" s="1"/>
      <c r="N352" s="3">
        <f t="shared" si="275"/>
        <v>99.850000000000009</v>
      </c>
      <c r="O352" s="2">
        <v>1150</v>
      </c>
      <c r="P352" s="2">
        <v>1E-4</v>
      </c>
      <c r="Q352" s="2" t="s">
        <v>58</v>
      </c>
      <c r="S352" s="2" t="s">
        <v>143</v>
      </c>
      <c r="T352" s="5">
        <f t="shared" si="262"/>
        <v>0.93708388814913446</v>
      </c>
      <c r="U352" s="5">
        <f t="shared" si="263"/>
        <v>1.6896120150187734E-2</v>
      </c>
      <c r="V352" s="5">
        <f t="shared" si="264"/>
        <v>0.30992546096508439</v>
      </c>
      <c r="W352" s="5">
        <f t="shared" si="265"/>
        <v>0.11927627000695895</v>
      </c>
      <c r="X352" s="5">
        <f t="shared" si="266"/>
        <v>7.2456575682382132E-2</v>
      </c>
      <c r="Y352" s="5">
        <f t="shared" si="267"/>
        <v>0.12303851640513554</v>
      </c>
      <c r="Z352" s="5">
        <f t="shared" si="268"/>
        <v>0.1287512100677638</v>
      </c>
      <c r="AA352" s="5">
        <f t="shared" si="269"/>
        <v>7.4734607218683649E-2</v>
      </c>
      <c r="AB352" s="5">
        <f t="shared" si="270"/>
        <v>0</v>
      </c>
      <c r="AC352" s="5">
        <f t="shared" si="271"/>
        <v>7.0449822114199163E-3</v>
      </c>
      <c r="AD352" s="5">
        <f t="shared" si="272"/>
        <v>0</v>
      </c>
      <c r="AE352" s="5">
        <f t="shared" si="273"/>
        <v>0</v>
      </c>
      <c r="AF352" s="5">
        <f t="shared" si="261"/>
        <v>0</v>
      </c>
      <c r="AG352" s="1">
        <f t="shared" si="245"/>
        <v>1.7892076308567504</v>
      </c>
      <c r="AH352" s="1"/>
      <c r="AI352" s="5">
        <f t="shared" si="232"/>
        <v>0.52374239411242507</v>
      </c>
      <c r="AJ352" s="5">
        <f t="shared" si="233"/>
        <v>9.4433535039737879E-3</v>
      </c>
      <c r="AK352" s="5">
        <f t="shared" si="234"/>
        <v>0.17321939366907271</v>
      </c>
      <c r="AL352" s="5">
        <f t="shared" si="235"/>
        <v>6.6664297619748181E-2</v>
      </c>
      <c r="AM352" s="5">
        <f t="shared" si="236"/>
        <v>4.0496460239042673E-2</v>
      </c>
      <c r="AN352" s="5">
        <f t="shared" si="237"/>
        <v>6.8767042059964464E-2</v>
      </c>
      <c r="AO352" s="5">
        <f t="shared" si="238"/>
        <v>7.1959904399754943E-2</v>
      </c>
      <c r="AP352" s="5">
        <f t="shared" si="239"/>
        <v>4.1769667158694977E-2</v>
      </c>
      <c r="AQ352" s="5">
        <f t="shared" si="240"/>
        <v>0</v>
      </c>
      <c r="AR352" s="5">
        <f t="shared" si="241"/>
        <v>3.9374872373233016E-3</v>
      </c>
      <c r="AS352" s="5">
        <f t="shared" si="242"/>
        <v>0</v>
      </c>
      <c r="AT352" s="5">
        <f t="shared" si="243"/>
        <v>0</v>
      </c>
      <c r="AU352" s="5">
        <f t="shared" si="244"/>
        <v>0</v>
      </c>
      <c r="AV352" s="1">
        <f t="shared" si="246"/>
        <v>1</v>
      </c>
    </row>
    <row r="353" spans="1:48">
      <c r="A353" s="1">
        <v>56.8</v>
      </c>
      <c r="B353" s="1">
        <v>1.32</v>
      </c>
      <c r="C353" s="1">
        <v>13.6</v>
      </c>
      <c r="D353" s="1">
        <v>9.35</v>
      </c>
      <c r="E353" s="1">
        <v>3.21</v>
      </c>
      <c r="F353" s="1">
        <v>6.82</v>
      </c>
      <c r="G353" s="1">
        <v>3.25</v>
      </c>
      <c r="H353" s="1">
        <v>4.42</v>
      </c>
      <c r="I353" s="1"/>
      <c r="J353" s="1">
        <v>0.76</v>
      </c>
      <c r="K353" s="1"/>
      <c r="L353" s="1"/>
      <c r="M353" s="1"/>
      <c r="N353" s="3">
        <f t="shared" si="275"/>
        <v>99.53</v>
      </c>
      <c r="O353" s="2">
        <v>1137</v>
      </c>
      <c r="P353" s="2">
        <v>1E-4</v>
      </c>
      <c r="Q353" s="2" t="s">
        <v>58</v>
      </c>
      <c r="S353" s="2" t="s">
        <v>143</v>
      </c>
      <c r="T353" s="5">
        <f t="shared" si="262"/>
        <v>0.94540612516644473</v>
      </c>
      <c r="U353" s="5">
        <f t="shared" si="263"/>
        <v>1.6520650813516894E-2</v>
      </c>
      <c r="V353" s="5">
        <f t="shared" si="264"/>
        <v>0.26677128285602197</v>
      </c>
      <c r="W353" s="5">
        <f t="shared" si="265"/>
        <v>0.13013221990257481</v>
      </c>
      <c r="X353" s="5">
        <f t="shared" si="266"/>
        <v>7.9652605459057071E-2</v>
      </c>
      <c r="Y353" s="5">
        <f t="shared" si="267"/>
        <v>0.12161198288159773</v>
      </c>
      <c r="Z353" s="5">
        <f t="shared" si="268"/>
        <v>0.10487253952888029</v>
      </c>
      <c r="AA353" s="5">
        <f t="shared" si="269"/>
        <v>9.3842887473460715E-2</v>
      </c>
      <c r="AB353" s="5">
        <f t="shared" si="270"/>
        <v>0</v>
      </c>
      <c r="AC353" s="5">
        <f t="shared" si="271"/>
        <v>1.0708372961358273E-2</v>
      </c>
      <c r="AD353" s="5">
        <f t="shared" si="272"/>
        <v>0</v>
      </c>
      <c r="AE353" s="5">
        <f t="shared" si="273"/>
        <v>0</v>
      </c>
      <c r="AF353" s="5">
        <f t="shared" si="261"/>
        <v>0</v>
      </c>
      <c r="AG353" s="1">
        <f t="shared" si="245"/>
        <v>1.7695186670429126</v>
      </c>
      <c r="AH353" s="1"/>
      <c r="AI353" s="5">
        <f t="shared" si="232"/>
        <v>0.53427304428855604</v>
      </c>
      <c r="AJ353" s="5">
        <f t="shared" si="233"/>
        <v>9.3362399172227835E-3</v>
      </c>
      <c r="AK353" s="5">
        <f t="shared" si="234"/>
        <v>0.15075923629663099</v>
      </c>
      <c r="AL353" s="5">
        <f t="shared" si="235"/>
        <v>7.3541026905379905E-2</v>
      </c>
      <c r="AM353" s="5">
        <f t="shared" si="236"/>
        <v>4.5013713018448434E-2</v>
      </c>
      <c r="AN353" s="5">
        <f t="shared" si="237"/>
        <v>6.8726024283669515E-2</v>
      </c>
      <c r="AO353" s="5">
        <f t="shared" si="238"/>
        <v>5.9266139138354185E-2</v>
      </c>
      <c r="AP353" s="5">
        <f t="shared" si="239"/>
        <v>5.3033002262860521E-2</v>
      </c>
      <c r="AQ353" s="5">
        <f t="shared" si="240"/>
        <v>0</v>
      </c>
      <c r="AR353" s="5">
        <f t="shared" si="241"/>
        <v>6.0515738888775369E-3</v>
      </c>
      <c r="AS353" s="5">
        <f t="shared" si="242"/>
        <v>0</v>
      </c>
      <c r="AT353" s="5">
        <f t="shared" si="243"/>
        <v>0</v>
      </c>
      <c r="AU353" s="5">
        <f t="shared" si="244"/>
        <v>0</v>
      </c>
      <c r="AV353" s="1">
        <f t="shared" si="246"/>
        <v>1</v>
      </c>
    </row>
    <row r="354" spans="1:48">
      <c r="A354" s="1">
        <v>53</v>
      </c>
      <c r="B354" s="1">
        <v>0.9</v>
      </c>
      <c r="C354" s="1">
        <v>17.5</v>
      </c>
      <c r="D354" s="1">
        <v>7.87</v>
      </c>
      <c r="E354" s="1">
        <v>6.11</v>
      </c>
      <c r="F354" s="1">
        <v>8.06</v>
      </c>
      <c r="G354" s="1">
        <v>3.59</v>
      </c>
      <c r="H354" s="1">
        <v>2.5499999999999998</v>
      </c>
      <c r="I354" s="1"/>
      <c r="J354" s="1">
        <v>0.45</v>
      </c>
      <c r="K354" s="1"/>
      <c r="L354" s="1"/>
      <c r="M354" s="1"/>
      <c r="N354" s="3">
        <f t="shared" si="275"/>
        <v>100.03000000000002</v>
      </c>
      <c r="O354" s="2">
        <v>1200</v>
      </c>
      <c r="P354" s="2">
        <v>1E-4</v>
      </c>
      <c r="Q354" s="2" t="s">
        <v>5</v>
      </c>
      <c r="S354" s="2" t="s">
        <v>149</v>
      </c>
      <c r="T354" s="5">
        <f t="shared" si="262"/>
        <v>0.88215712383488687</v>
      </c>
      <c r="U354" s="5">
        <f t="shared" si="263"/>
        <v>1.1264080100125156E-2</v>
      </c>
      <c r="V354" s="5">
        <f t="shared" si="264"/>
        <v>0.34327187132208714</v>
      </c>
      <c r="W354" s="5">
        <f t="shared" si="265"/>
        <v>0.10953375086986779</v>
      </c>
      <c r="X354" s="5">
        <f t="shared" si="266"/>
        <v>0.15161290322580648</v>
      </c>
      <c r="Y354" s="5">
        <f t="shared" si="267"/>
        <v>0.14372325249643367</v>
      </c>
      <c r="Z354" s="5">
        <f t="shared" si="268"/>
        <v>0.11584382058728622</v>
      </c>
      <c r="AA354" s="5">
        <f t="shared" si="269"/>
        <v>5.4140127388535027E-2</v>
      </c>
      <c r="AB354" s="5">
        <f t="shared" si="270"/>
        <v>0</v>
      </c>
      <c r="AC354" s="5">
        <f t="shared" si="271"/>
        <v>6.3404839902779248E-3</v>
      </c>
      <c r="AD354" s="5">
        <f t="shared" si="272"/>
        <v>0</v>
      </c>
      <c r="AE354" s="5">
        <f t="shared" si="273"/>
        <v>0</v>
      </c>
      <c r="AF354" s="5">
        <f t="shared" si="261"/>
        <v>0</v>
      </c>
      <c r="AG354" s="1">
        <f t="shared" si="245"/>
        <v>1.8178874138153061</v>
      </c>
      <c r="AH354" s="1"/>
      <c r="AI354" s="5">
        <f t="shared" si="232"/>
        <v>0.48526499338231976</v>
      </c>
      <c r="AJ354" s="5">
        <f t="shared" si="233"/>
        <v>6.1962473663231847E-3</v>
      </c>
      <c r="AK354" s="5">
        <f t="shared" si="234"/>
        <v>0.18883010505124875</v>
      </c>
      <c r="AL354" s="5">
        <f t="shared" si="235"/>
        <v>6.0253319340598181E-2</v>
      </c>
      <c r="AM354" s="5">
        <f t="shared" si="236"/>
        <v>8.3400601199833196E-2</v>
      </c>
      <c r="AN354" s="5">
        <f t="shared" si="237"/>
        <v>7.9060590553731436E-2</v>
      </c>
      <c r="AO354" s="5">
        <f t="shared" si="238"/>
        <v>6.3724419734090168E-2</v>
      </c>
      <c r="AP354" s="5">
        <f t="shared" si="239"/>
        <v>2.9781892419238436E-2</v>
      </c>
      <c r="AQ354" s="5">
        <f t="shared" si="240"/>
        <v>0</v>
      </c>
      <c r="AR354" s="5">
        <f t="shared" si="241"/>
        <v>3.4878309526170173E-3</v>
      </c>
      <c r="AS354" s="5">
        <f t="shared" si="242"/>
        <v>0</v>
      </c>
      <c r="AT354" s="5">
        <f t="shared" si="243"/>
        <v>0</v>
      </c>
      <c r="AU354" s="5">
        <f t="shared" si="244"/>
        <v>0</v>
      </c>
      <c r="AV354" s="1">
        <f t="shared" si="246"/>
        <v>1</v>
      </c>
    </row>
    <row r="355" spans="1:48">
      <c r="A355" s="1">
        <v>53.8</v>
      </c>
      <c r="B355" s="1">
        <v>1.1399999999999999</v>
      </c>
      <c r="C355" s="1">
        <v>16.3</v>
      </c>
      <c r="D355" s="1">
        <v>9.0299999999999994</v>
      </c>
      <c r="E355" s="1">
        <v>4.28</v>
      </c>
      <c r="F355" s="1">
        <v>7.8</v>
      </c>
      <c r="G355" s="1">
        <v>3.67</v>
      </c>
      <c r="H355" s="1">
        <v>3.2</v>
      </c>
      <c r="I355" s="1"/>
      <c r="J355" s="1">
        <v>0.56999999999999995</v>
      </c>
      <c r="K355" s="1"/>
      <c r="L355" s="1"/>
      <c r="M355" s="1"/>
      <c r="N355" s="3">
        <f t="shared" si="275"/>
        <v>99.789999999999992</v>
      </c>
      <c r="O355" s="2">
        <v>1175</v>
      </c>
      <c r="P355" s="2">
        <v>1E-4</v>
      </c>
      <c r="Q355" s="2" t="s">
        <v>7</v>
      </c>
      <c r="S355" s="2" t="s">
        <v>149</v>
      </c>
      <c r="T355" s="5">
        <f t="shared" si="262"/>
        <v>0.8954727030625832</v>
      </c>
      <c r="U355" s="5">
        <f t="shared" si="263"/>
        <v>1.4267834793491863E-2</v>
      </c>
      <c r="V355" s="5">
        <f t="shared" si="264"/>
        <v>0.31973322871714399</v>
      </c>
      <c r="W355" s="5">
        <f t="shared" si="265"/>
        <v>0.12567849686847599</v>
      </c>
      <c r="X355" s="5">
        <f t="shared" si="266"/>
        <v>0.10620347394540944</v>
      </c>
      <c r="Y355" s="5">
        <f t="shared" si="267"/>
        <v>0.1390870185449358</v>
      </c>
      <c r="Z355" s="5">
        <f t="shared" si="268"/>
        <v>0.11842529848338174</v>
      </c>
      <c r="AA355" s="5">
        <f t="shared" si="269"/>
        <v>6.7940552016985137E-2</v>
      </c>
      <c r="AB355" s="5">
        <f t="shared" si="270"/>
        <v>0</v>
      </c>
      <c r="AC355" s="5">
        <f t="shared" si="271"/>
        <v>8.0312797210187036E-3</v>
      </c>
      <c r="AD355" s="5">
        <f t="shared" si="272"/>
        <v>0</v>
      </c>
      <c r="AE355" s="5">
        <f t="shared" si="273"/>
        <v>0</v>
      </c>
      <c r="AF355" s="5">
        <f t="shared" si="261"/>
        <v>0</v>
      </c>
      <c r="AG355" s="1">
        <f t="shared" si="245"/>
        <v>1.7948398861534258</v>
      </c>
      <c r="AH355" s="1"/>
      <c r="AI355" s="5">
        <f t="shared" si="232"/>
        <v>0.49891508984776189</v>
      </c>
      <c r="AJ355" s="5">
        <f t="shared" si="233"/>
        <v>7.9493635636043725E-3</v>
      </c>
      <c r="AK355" s="5">
        <f t="shared" si="234"/>
        <v>0.17814025149751586</v>
      </c>
      <c r="AL355" s="5">
        <f t="shared" si="235"/>
        <v>7.0022121660011288E-2</v>
      </c>
      <c r="AM355" s="5">
        <f t="shared" si="236"/>
        <v>5.9171558847523287E-2</v>
      </c>
      <c r="AN355" s="5">
        <f t="shared" si="237"/>
        <v>7.7492716546999227E-2</v>
      </c>
      <c r="AO355" s="5">
        <f t="shared" si="238"/>
        <v>6.5980982146091299E-2</v>
      </c>
      <c r="AP355" s="5">
        <f t="shared" si="239"/>
        <v>3.7853266211166352E-2</v>
      </c>
      <c r="AQ355" s="5">
        <f t="shared" si="240"/>
        <v>0</v>
      </c>
      <c r="AR355" s="5">
        <f t="shared" si="241"/>
        <v>4.4746496793264248E-3</v>
      </c>
      <c r="AS355" s="5">
        <f t="shared" si="242"/>
        <v>0</v>
      </c>
      <c r="AT355" s="5">
        <f t="shared" si="243"/>
        <v>0</v>
      </c>
      <c r="AU355" s="5">
        <f t="shared" si="244"/>
        <v>0</v>
      </c>
      <c r="AV355" s="1">
        <f t="shared" si="246"/>
        <v>1</v>
      </c>
    </row>
    <row r="356" spans="1:48">
      <c r="A356" s="1">
        <v>56.8</v>
      </c>
      <c r="B356" s="1">
        <v>0.95</v>
      </c>
      <c r="C356" s="1">
        <v>14.9</v>
      </c>
      <c r="D356" s="1">
        <v>8.1199999999999992</v>
      </c>
      <c r="E356" s="1">
        <v>3.15</v>
      </c>
      <c r="F356" s="1">
        <v>7.28</v>
      </c>
      <c r="G356" s="1">
        <v>2.98</v>
      </c>
      <c r="H356" s="1">
        <v>5.26</v>
      </c>
      <c r="I356" s="1"/>
      <c r="J356" s="1">
        <v>0.96</v>
      </c>
      <c r="K356" s="1"/>
      <c r="L356" s="1"/>
      <c r="M356" s="1"/>
      <c r="N356" s="3">
        <f t="shared" si="275"/>
        <v>100.40000000000002</v>
      </c>
      <c r="O356" s="2">
        <v>1150</v>
      </c>
      <c r="P356" s="2">
        <v>1E-4</v>
      </c>
      <c r="Q356" s="2" t="s">
        <v>58</v>
      </c>
      <c r="S356" s="2" t="s">
        <v>143</v>
      </c>
      <c r="T356" s="5">
        <f t="shared" si="262"/>
        <v>0.94540612516644473</v>
      </c>
      <c r="U356" s="5">
        <f t="shared" si="263"/>
        <v>1.1889862327909886E-2</v>
      </c>
      <c r="V356" s="5">
        <f t="shared" si="264"/>
        <v>0.29227147901137701</v>
      </c>
      <c r="W356" s="5">
        <f t="shared" si="265"/>
        <v>0.11301322199025748</v>
      </c>
      <c r="X356" s="5">
        <f t="shared" si="266"/>
        <v>7.8163771712158811E-2</v>
      </c>
      <c r="Y356" s="5">
        <f t="shared" si="267"/>
        <v>0.12981455064194009</v>
      </c>
      <c r="Z356" s="5">
        <f t="shared" si="268"/>
        <v>9.616005162955793E-2</v>
      </c>
      <c r="AA356" s="5">
        <f t="shared" si="269"/>
        <v>0.11167728237791931</v>
      </c>
      <c r="AB356" s="5">
        <f t="shared" si="270"/>
        <v>0</v>
      </c>
      <c r="AC356" s="5">
        <f t="shared" si="271"/>
        <v>1.3526365845926239E-2</v>
      </c>
      <c r="AD356" s="5">
        <f t="shared" si="272"/>
        <v>0</v>
      </c>
      <c r="AE356" s="5">
        <f t="shared" si="273"/>
        <v>0</v>
      </c>
      <c r="AF356" s="5">
        <f t="shared" si="261"/>
        <v>0</v>
      </c>
      <c r="AG356" s="1">
        <f t="shared" si="245"/>
        <v>1.7919227107034916</v>
      </c>
      <c r="AH356" s="1"/>
      <c r="AI356" s="5">
        <f t="shared" si="232"/>
        <v>0.52759313753844184</v>
      </c>
      <c r="AJ356" s="5">
        <f t="shared" si="233"/>
        <v>6.6352539966648676E-3</v>
      </c>
      <c r="AK356" s="5">
        <f t="shared" si="234"/>
        <v>0.16310495830293598</v>
      </c>
      <c r="AL356" s="5">
        <f t="shared" si="235"/>
        <v>6.3068134197534431E-2</v>
      </c>
      <c r="AM356" s="5">
        <f t="shared" si="236"/>
        <v>4.3620057519932018E-2</v>
      </c>
      <c r="AN356" s="5">
        <f t="shared" si="237"/>
        <v>7.2444280027555513E-2</v>
      </c>
      <c r="AO356" s="5">
        <f t="shared" si="238"/>
        <v>5.3663057594602624E-2</v>
      </c>
      <c r="AP356" s="5">
        <f t="shared" si="239"/>
        <v>6.2322600026691932E-2</v>
      </c>
      <c r="AQ356" s="5">
        <f t="shared" si="240"/>
        <v>0</v>
      </c>
      <c r="AR356" s="5">
        <f t="shared" si="241"/>
        <v>7.5485207956407438E-3</v>
      </c>
      <c r="AS356" s="5">
        <f t="shared" si="242"/>
        <v>0</v>
      </c>
      <c r="AT356" s="5">
        <f t="shared" si="243"/>
        <v>0</v>
      </c>
      <c r="AU356" s="5">
        <f t="shared" si="244"/>
        <v>0</v>
      </c>
      <c r="AV356" s="1">
        <f t="shared" si="246"/>
        <v>1</v>
      </c>
    </row>
    <row r="357" spans="1:48">
      <c r="A357" s="1">
        <v>57.3</v>
      </c>
      <c r="B357" s="1">
        <v>1.19</v>
      </c>
      <c r="C357" s="1">
        <v>13.4</v>
      </c>
      <c r="D357" s="1">
        <v>8.5399999999999991</v>
      </c>
      <c r="E357" s="1">
        <v>2.92</v>
      </c>
      <c r="F357" s="1">
        <v>6.62</v>
      </c>
      <c r="G357" s="1">
        <v>2.64</v>
      </c>
      <c r="H357" s="1">
        <v>6.05</v>
      </c>
      <c r="I357" s="1"/>
      <c r="J357" s="1">
        <v>1.1499999999999999</v>
      </c>
      <c r="K357" s="1"/>
      <c r="L357" s="1"/>
      <c r="M357" s="1"/>
      <c r="N357" s="3">
        <f t="shared" si="275"/>
        <v>99.810000000000016</v>
      </c>
      <c r="O357" s="2">
        <v>1137</v>
      </c>
      <c r="P357" s="2">
        <v>1E-4</v>
      </c>
      <c r="Q357" s="2" t="s">
        <v>58</v>
      </c>
      <c r="S357" s="2" t="s">
        <v>143</v>
      </c>
      <c r="T357" s="5">
        <f t="shared" si="262"/>
        <v>0.95372836218375501</v>
      </c>
      <c r="U357" s="5">
        <f t="shared" si="263"/>
        <v>1.4893617021276595E-2</v>
      </c>
      <c r="V357" s="5">
        <f t="shared" si="264"/>
        <v>0.26284817575519814</v>
      </c>
      <c r="W357" s="5">
        <f t="shared" si="265"/>
        <v>0.11885873347251218</v>
      </c>
      <c r="X357" s="5">
        <f t="shared" si="266"/>
        <v>7.2456575682382132E-2</v>
      </c>
      <c r="Y357" s="5">
        <f t="shared" si="267"/>
        <v>0.11804564907275321</v>
      </c>
      <c r="Z357" s="5">
        <f t="shared" si="268"/>
        <v>8.5188770571151998E-2</v>
      </c>
      <c r="AA357" s="5">
        <f t="shared" si="269"/>
        <v>0.12845010615711253</v>
      </c>
      <c r="AB357" s="5">
        <f t="shared" si="270"/>
        <v>0</v>
      </c>
      <c r="AC357" s="5">
        <f t="shared" si="271"/>
        <v>1.6203459086265807E-2</v>
      </c>
      <c r="AD357" s="5">
        <f t="shared" si="272"/>
        <v>0</v>
      </c>
      <c r="AE357" s="5">
        <f t="shared" si="273"/>
        <v>0</v>
      </c>
      <c r="AF357" s="5">
        <f t="shared" si="261"/>
        <v>0</v>
      </c>
      <c r="AG357" s="1">
        <f t="shared" si="245"/>
        <v>1.7706734490024079</v>
      </c>
      <c r="AH357" s="1"/>
      <c r="AI357" s="5">
        <f t="shared" si="232"/>
        <v>0.5386246474306613</v>
      </c>
      <c r="AJ357" s="5">
        <f t="shared" si="233"/>
        <v>8.4112725752270214E-3</v>
      </c>
      <c r="AK357" s="5">
        <f t="shared" si="234"/>
        <v>0.14844531378910439</v>
      </c>
      <c r="AL357" s="5">
        <f t="shared" si="235"/>
        <v>6.7126286633753293E-2</v>
      </c>
      <c r="AM357" s="5">
        <f t="shared" si="236"/>
        <v>4.0920349104011218E-2</v>
      </c>
      <c r="AN357" s="5">
        <f t="shared" si="237"/>
        <v>6.6667091630735059E-2</v>
      </c>
      <c r="AO357" s="5">
        <f t="shared" si="238"/>
        <v>4.8110943674649381E-2</v>
      </c>
      <c r="AP357" s="5">
        <f t="shared" si="239"/>
        <v>7.2543080278004352E-2</v>
      </c>
      <c r="AQ357" s="5">
        <f t="shared" si="240"/>
        <v>0</v>
      </c>
      <c r="AR357" s="5">
        <f t="shared" si="241"/>
        <v>9.1510148838538172E-3</v>
      </c>
      <c r="AS357" s="5">
        <f t="shared" si="242"/>
        <v>0</v>
      </c>
      <c r="AT357" s="5">
        <f t="shared" si="243"/>
        <v>0</v>
      </c>
      <c r="AU357" s="5">
        <f t="shared" si="244"/>
        <v>0</v>
      </c>
      <c r="AV357" s="1">
        <f t="shared" si="246"/>
        <v>0.99999999999999989</v>
      </c>
    </row>
    <row r="358" spans="1:48">
      <c r="A358" s="1">
        <v>59.5</v>
      </c>
      <c r="B358" s="1">
        <v>0.72</v>
      </c>
      <c r="C358" s="1">
        <v>13.4</v>
      </c>
      <c r="D358" s="1">
        <v>7.61</v>
      </c>
      <c r="E358" s="1">
        <v>2.67</v>
      </c>
      <c r="F358" s="1">
        <v>5.3</v>
      </c>
      <c r="G358" s="1">
        <v>2.42</v>
      </c>
      <c r="H358" s="1">
        <v>7.88</v>
      </c>
      <c r="I358" s="1"/>
      <c r="J358" s="1">
        <v>1.02</v>
      </c>
      <c r="K358" s="1"/>
      <c r="L358" s="1"/>
      <c r="M358" s="1"/>
      <c r="N358" s="3">
        <f t="shared" si="275"/>
        <v>100.52</v>
      </c>
      <c r="O358" s="2">
        <v>1125</v>
      </c>
      <c r="P358" s="2">
        <v>1E-4</v>
      </c>
      <c r="Q358" s="2" t="s">
        <v>58</v>
      </c>
      <c r="S358" s="2" t="s">
        <v>143</v>
      </c>
      <c r="T358" s="5">
        <f t="shared" si="262"/>
        <v>0.9903462050599201</v>
      </c>
      <c r="U358" s="5">
        <f t="shared" si="263"/>
        <v>9.0112640801001242E-3</v>
      </c>
      <c r="V358" s="5">
        <f t="shared" si="264"/>
        <v>0.26284817575519814</v>
      </c>
      <c r="W358" s="5">
        <f t="shared" si="265"/>
        <v>0.10591510090466251</v>
      </c>
      <c r="X358" s="5">
        <f t="shared" si="266"/>
        <v>6.6253101736972714E-2</v>
      </c>
      <c r="Y358" s="5">
        <f t="shared" si="267"/>
        <v>9.4507845934379456E-2</v>
      </c>
      <c r="Z358" s="5">
        <f t="shared" si="268"/>
        <v>7.8089706356889318E-2</v>
      </c>
      <c r="AA358" s="5">
        <f t="shared" si="269"/>
        <v>0.16730360934182589</v>
      </c>
      <c r="AB358" s="5">
        <f t="shared" si="270"/>
        <v>0</v>
      </c>
      <c r="AC358" s="5">
        <f t="shared" si="271"/>
        <v>1.437176371129663E-2</v>
      </c>
      <c r="AD358" s="5">
        <f t="shared" si="272"/>
        <v>0</v>
      </c>
      <c r="AE358" s="5">
        <f t="shared" si="273"/>
        <v>0</v>
      </c>
      <c r="AF358" s="5">
        <f t="shared" si="261"/>
        <v>0</v>
      </c>
      <c r="AG358" s="1">
        <f t="shared" si="245"/>
        <v>1.788646772881245</v>
      </c>
      <c r="AH358" s="1"/>
      <c r="AI358" s="5">
        <f t="shared" si="232"/>
        <v>0.55368461793304169</v>
      </c>
      <c r="AJ358" s="5">
        <f t="shared" si="233"/>
        <v>5.0380344608702771E-3</v>
      </c>
      <c r="AK358" s="5">
        <f t="shared" si="234"/>
        <v>0.14695365219136514</v>
      </c>
      <c r="AL358" s="5">
        <f t="shared" si="235"/>
        <v>5.9215213708209681E-2</v>
      </c>
      <c r="AM358" s="5">
        <f t="shared" si="236"/>
        <v>3.7040908658699995E-2</v>
      </c>
      <c r="AN358" s="5">
        <f t="shared" si="237"/>
        <v>5.2837624156580297E-2</v>
      </c>
      <c r="AO358" s="5">
        <f t="shared" si="238"/>
        <v>4.3658539819518623E-2</v>
      </c>
      <c r="AP358" s="5">
        <f t="shared" si="239"/>
        <v>9.353641640060914E-2</v>
      </c>
      <c r="AQ358" s="5">
        <f t="shared" si="240"/>
        <v>0</v>
      </c>
      <c r="AR358" s="5">
        <f t="shared" si="241"/>
        <v>8.0349926711051223E-3</v>
      </c>
      <c r="AS358" s="5">
        <f t="shared" si="242"/>
        <v>0</v>
      </c>
      <c r="AT358" s="5">
        <f t="shared" si="243"/>
        <v>0</v>
      </c>
      <c r="AU358" s="5">
        <f t="shared" si="244"/>
        <v>0</v>
      </c>
      <c r="AV358" s="1">
        <f t="shared" si="246"/>
        <v>1</v>
      </c>
    </row>
    <row r="359" spans="1:48">
      <c r="A359" s="1">
        <v>49.9</v>
      </c>
      <c r="B359" s="1">
        <v>0.85</v>
      </c>
      <c r="C359" s="1">
        <v>12.1</v>
      </c>
      <c r="D359" s="1">
        <v>18.2</v>
      </c>
      <c r="E359" s="1">
        <v>5.6</v>
      </c>
      <c r="F359" s="1">
        <v>10.3</v>
      </c>
      <c r="G359" s="1">
        <v>1.89</v>
      </c>
      <c r="H359" s="1">
        <v>0.15</v>
      </c>
      <c r="I359" s="1">
        <v>0.39</v>
      </c>
      <c r="J359" s="1">
        <v>0.91</v>
      </c>
      <c r="K359" s="1"/>
      <c r="L359" s="1">
        <v>0.1</v>
      </c>
      <c r="M359" s="1"/>
      <c r="N359" s="3">
        <v>100.4</v>
      </c>
      <c r="O359" s="17">
        <v>1125</v>
      </c>
      <c r="P359" s="2">
        <v>1E-4</v>
      </c>
      <c r="Q359" s="2" t="s">
        <v>26</v>
      </c>
      <c r="R359" s="2" t="s">
        <v>132</v>
      </c>
      <c r="S359" s="2" t="s">
        <v>137</v>
      </c>
      <c r="T359" s="5">
        <v>0.8306</v>
      </c>
      <c r="U359" s="5">
        <v>1.06E-2</v>
      </c>
      <c r="V359" s="5">
        <v>0.23730000000000001</v>
      </c>
      <c r="W359" s="5">
        <v>0.25330000000000003</v>
      </c>
      <c r="X359" s="5">
        <v>0.13900000000000001</v>
      </c>
      <c r="Y359" s="5">
        <v>0.1837</v>
      </c>
      <c r="Z359" s="5">
        <v>6.0999999999999999E-2</v>
      </c>
      <c r="AA359" s="5">
        <v>3.2000000000000002E-3</v>
      </c>
      <c r="AB359" s="5">
        <v>5.4999999999999997E-3</v>
      </c>
      <c r="AC359" s="5">
        <v>1.2800000000000001E-2</v>
      </c>
      <c r="AD359" s="5">
        <v>0</v>
      </c>
      <c r="AE359" s="5">
        <v>1.2999999999999999E-3</v>
      </c>
      <c r="AF359" s="5">
        <v>0</v>
      </c>
      <c r="AG359" s="1">
        <v>1.74</v>
      </c>
      <c r="AH359" s="1"/>
      <c r="AI359" s="5">
        <v>0.4778</v>
      </c>
      <c r="AJ359" s="5">
        <v>6.1000000000000004E-3</v>
      </c>
      <c r="AK359" s="5">
        <v>0.13650000000000001</v>
      </c>
      <c r="AL359" s="5">
        <v>0.1457</v>
      </c>
      <c r="AM359" s="5">
        <v>7.9899999999999999E-2</v>
      </c>
      <c r="AN359" s="5">
        <v>0.1057</v>
      </c>
      <c r="AO359" s="5">
        <v>3.5099999999999999E-2</v>
      </c>
      <c r="AP359" s="5">
        <v>1.8E-3</v>
      </c>
      <c r="AQ359" s="5">
        <v>3.2000000000000002E-3</v>
      </c>
      <c r="AR359" s="5">
        <v>7.4000000000000003E-3</v>
      </c>
      <c r="AS359" s="5">
        <v>0</v>
      </c>
      <c r="AT359" s="5">
        <v>8.0000000000000004E-4</v>
      </c>
      <c r="AU359" s="5">
        <v>0</v>
      </c>
      <c r="AV359" s="1">
        <v>1</v>
      </c>
    </row>
    <row r="360" spans="1:48">
      <c r="A360" s="1">
        <v>50.5</v>
      </c>
      <c r="B360" s="1">
        <v>0.65</v>
      </c>
      <c r="C360" s="1">
        <v>13.1</v>
      </c>
      <c r="D360" s="1">
        <v>17.2</v>
      </c>
      <c r="E360" s="1">
        <v>6.4</v>
      </c>
      <c r="F360" s="1">
        <v>10.1</v>
      </c>
      <c r="G360" s="1">
        <v>1.65</v>
      </c>
      <c r="H360" s="1">
        <v>0.11</v>
      </c>
      <c r="I360" s="1">
        <v>0.36</v>
      </c>
      <c r="J360" s="1">
        <v>0.65</v>
      </c>
      <c r="K360" s="1"/>
      <c r="L360" s="1">
        <v>0.04</v>
      </c>
      <c r="M360" s="1"/>
      <c r="N360" s="3">
        <v>100.8</v>
      </c>
      <c r="O360" s="17">
        <v>1145</v>
      </c>
      <c r="P360" s="2">
        <v>1E-4</v>
      </c>
      <c r="Q360" s="2" t="s">
        <v>26</v>
      </c>
      <c r="S360" s="2" t="s">
        <v>137</v>
      </c>
      <c r="T360" s="5">
        <v>0.84050000000000002</v>
      </c>
      <c r="U360" s="5">
        <v>8.0999999999999996E-3</v>
      </c>
      <c r="V360" s="5">
        <v>0.25700000000000001</v>
      </c>
      <c r="W360" s="5">
        <v>0.2394</v>
      </c>
      <c r="X360" s="5">
        <v>0.1588</v>
      </c>
      <c r="Y360" s="5">
        <v>0.18010000000000001</v>
      </c>
      <c r="Z360" s="5">
        <v>5.3199999999999997E-2</v>
      </c>
      <c r="AA360" s="5">
        <v>2.3E-3</v>
      </c>
      <c r="AB360" s="5">
        <v>5.1000000000000004E-3</v>
      </c>
      <c r="AC360" s="5">
        <v>9.1999999999999998E-3</v>
      </c>
      <c r="AD360" s="5">
        <v>0</v>
      </c>
      <c r="AE360" s="5">
        <v>5.0000000000000001E-4</v>
      </c>
      <c r="AF360" s="5">
        <v>0</v>
      </c>
      <c r="AG360" s="1">
        <v>1.75</v>
      </c>
      <c r="AH360" s="1"/>
      <c r="AI360" s="5">
        <v>0.47910000000000003</v>
      </c>
      <c r="AJ360" s="5">
        <v>4.5999999999999999E-3</v>
      </c>
      <c r="AK360" s="5">
        <v>0.14649999999999999</v>
      </c>
      <c r="AL360" s="5">
        <v>0.13650000000000001</v>
      </c>
      <c r="AM360" s="5">
        <v>9.0499999999999997E-2</v>
      </c>
      <c r="AN360" s="5">
        <v>0.1027</v>
      </c>
      <c r="AO360" s="5">
        <v>3.04E-2</v>
      </c>
      <c r="AP360" s="5">
        <v>1.2999999999999999E-3</v>
      </c>
      <c r="AQ360" s="5">
        <v>2.8999999999999998E-3</v>
      </c>
      <c r="AR360" s="5">
        <v>5.1999999999999998E-3</v>
      </c>
      <c r="AS360" s="5">
        <v>0</v>
      </c>
      <c r="AT360" s="5">
        <v>2.9999999999999997E-4</v>
      </c>
      <c r="AU360" s="5">
        <v>0</v>
      </c>
      <c r="AV360" s="1">
        <v>1</v>
      </c>
    </row>
    <row r="361" spans="1:48">
      <c r="A361" s="1">
        <v>50.3</v>
      </c>
      <c r="B361" s="1">
        <v>0.64</v>
      </c>
      <c r="C361" s="1">
        <v>13.2</v>
      </c>
      <c r="D361" s="1">
        <v>16.8</v>
      </c>
      <c r="E361" s="1">
        <v>6.36</v>
      </c>
      <c r="F361" s="1">
        <v>9.9</v>
      </c>
      <c r="G361" s="1">
        <v>1.52</v>
      </c>
      <c r="H361" s="1">
        <v>0.11</v>
      </c>
      <c r="I361" s="1">
        <v>0.4</v>
      </c>
      <c r="J361" s="1">
        <v>0.66</v>
      </c>
      <c r="K361" s="1"/>
      <c r="L361" s="1">
        <v>0.11</v>
      </c>
      <c r="M361" s="1"/>
      <c r="N361" s="3">
        <v>100</v>
      </c>
      <c r="O361" s="17">
        <v>1150</v>
      </c>
      <c r="P361" s="2">
        <v>1E-4</v>
      </c>
      <c r="Q361" s="2" t="s">
        <v>13</v>
      </c>
      <c r="S361" s="2" t="s">
        <v>137</v>
      </c>
      <c r="T361" s="5">
        <v>0.83720000000000006</v>
      </c>
      <c r="U361" s="5">
        <v>8.0000000000000002E-3</v>
      </c>
      <c r="V361" s="5">
        <v>0.25890000000000002</v>
      </c>
      <c r="W361" s="5">
        <v>0.23380000000000001</v>
      </c>
      <c r="X361" s="5">
        <v>0.1578</v>
      </c>
      <c r="Y361" s="5">
        <v>0.17649999999999999</v>
      </c>
      <c r="Z361" s="5">
        <v>4.9000000000000002E-2</v>
      </c>
      <c r="AA361" s="5">
        <v>2.3E-3</v>
      </c>
      <c r="AB361" s="5">
        <v>5.5999999999999999E-3</v>
      </c>
      <c r="AC361" s="5">
        <v>9.2999999999999992E-3</v>
      </c>
      <c r="AD361" s="5">
        <v>0</v>
      </c>
      <c r="AE361" s="5">
        <v>1.4E-3</v>
      </c>
      <c r="AF361" s="5">
        <v>0</v>
      </c>
      <c r="AG361" s="1">
        <v>1.74</v>
      </c>
      <c r="AH361" s="1"/>
      <c r="AI361" s="5">
        <v>0.48110000000000003</v>
      </c>
      <c r="AJ361" s="5">
        <v>4.5999999999999999E-3</v>
      </c>
      <c r="AK361" s="5">
        <v>0.14879999999999999</v>
      </c>
      <c r="AL361" s="5">
        <v>0.13439999999999999</v>
      </c>
      <c r="AM361" s="5">
        <v>9.0700000000000003E-2</v>
      </c>
      <c r="AN361" s="5">
        <v>0.10150000000000001</v>
      </c>
      <c r="AO361" s="5">
        <v>2.8199999999999999E-2</v>
      </c>
      <c r="AP361" s="5">
        <v>1.2999999999999999E-3</v>
      </c>
      <c r="AQ361" s="5">
        <v>3.2000000000000002E-3</v>
      </c>
      <c r="AR361" s="5">
        <v>5.3E-3</v>
      </c>
      <c r="AS361" s="5">
        <v>0</v>
      </c>
      <c r="AT361" s="5">
        <v>8.0000000000000004E-4</v>
      </c>
      <c r="AU361" s="5">
        <v>0</v>
      </c>
      <c r="AV361" s="1">
        <v>1</v>
      </c>
    </row>
    <row r="362" spans="1:48">
      <c r="A362" s="1">
        <v>49.7</v>
      </c>
      <c r="B362" s="1">
        <v>0.64</v>
      </c>
      <c r="C362" s="1">
        <v>12.1</v>
      </c>
      <c r="D362" s="1">
        <v>18.2</v>
      </c>
      <c r="E362" s="1">
        <v>7.91</v>
      </c>
      <c r="F362" s="1">
        <v>9.34</v>
      </c>
      <c r="G362" s="1">
        <v>1.53</v>
      </c>
      <c r="H362" s="1">
        <v>0.09</v>
      </c>
      <c r="I362" s="1">
        <v>0.4</v>
      </c>
      <c r="J362" s="1">
        <v>0.61</v>
      </c>
      <c r="K362" s="1"/>
      <c r="L362" s="1">
        <v>0.04</v>
      </c>
      <c r="M362" s="1"/>
      <c r="N362" s="3">
        <v>100.6</v>
      </c>
      <c r="O362" s="17">
        <v>1195</v>
      </c>
      <c r="P362" s="2">
        <v>1E-4</v>
      </c>
      <c r="Q362" s="2" t="s">
        <v>13</v>
      </c>
      <c r="S362" s="2" t="s">
        <v>137</v>
      </c>
      <c r="T362" s="5">
        <v>0.82720000000000005</v>
      </c>
      <c r="U362" s="5">
        <v>8.0000000000000002E-3</v>
      </c>
      <c r="V362" s="5">
        <v>0.23730000000000001</v>
      </c>
      <c r="W362" s="5">
        <v>0.25330000000000003</v>
      </c>
      <c r="X362" s="5">
        <v>0.1963</v>
      </c>
      <c r="Y362" s="5">
        <v>0.16650000000000001</v>
      </c>
      <c r="Z362" s="5">
        <v>4.9399999999999999E-2</v>
      </c>
      <c r="AA362" s="5">
        <v>1.9E-3</v>
      </c>
      <c r="AB362" s="5">
        <v>5.5999999999999999E-3</v>
      </c>
      <c r="AC362" s="5">
        <v>8.6E-3</v>
      </c>
      <c r="AD362" s="5">
        <v>0</v>
      </c>
      <c r="AE362" s="5">
        <v>5.0000000000000001E-4</v>
      </c>
      <c r="AF362" s="5">
        <v>0</v>
      </c>
      <c r="AG362" s="1">
        <v>1.75</v>
      </c>
      <c r="AH362" s="1"/>
      <c r="AI362" s="5">
        <v>0.47139999999999999</v>
      </c>
      <c r="AJ362" s="5">
        <v>4.5999999999999999E-3</v>
      </c>
      <c r="AK362" s="5">
        <v>0.1353</v>
      </c>
      <c r="AL362" s="5">
        <v>0.1444</v>
      </c>
      <c r="AM362" s="5">
        <v>0.1119</v>
      </c>
      <c r="AN362" s="5">
        <v>9.4899999999999998E-2</v>
      </c>
      <c r="AO362" s="5">
        <v>2.81E-2</v>
      </c>
      <c r="AP362" s="5">
        <v>1.1000000000000001E-3</v>
      </c>
      <c r="AQ362" s="5">
        <v>3.2000000000000002E-3</v>
      </c>
      <c r="AR362" s="5">
        <v>4.8999999999999998E-3</v>
      </c>
      <c r="AS362" s="5">
        <v>0</v>
      </c>
      <c r="AT362" s="5">
        <v>2.9999999999999997E-4</v>
      </c>
      <c r="AU362" s="5">
        <v>0</v>
      </c>
      <c r="AV362" s="1">
        <v>1</v>
      </c>
    </row>
    <row r="363" spans="1:48">
      <c r="A363" s="1">
        <v>47.9</v>
      </c>
      <c r="B363" s="1">
        <v>0.49</v>
      </c>
      <c r="C363" s="1">
        <v>11</v>
      </c>
      <c r="D363" s="1">
        <v>19</v>
      </c>
      <c r="E363" s="1">
        <v>10.9</v>
      </c>
      <c r="F363" s="1">
        <v>8.5</v>
      </c>
      <c r="G363" s="1">
        <v>1.28</v>
      </c>
      <c r="H363" s="1">
        <v>0.09</v>
      </c>
      <c r="I363" s="1">
        <v>0.42</v>
      </c>
      <c r="J363" s="1">
        <v>0.56000000000000005</v>
      </c>
      <c r="K363" s="1"/>
      <c r="L363" s="1">
        <v>0.09</v>
      </c>
      <c r="M363" s="1"/>
      <c r="N363" s="3">
        <v>100.2</v>
      </c>
      <c r="O363" s="17">
        <v>1260</v>
      </c>
      <c r="P363" s="2">
        <v>1E-4</v>
      </c>
      <c r="Q363" s="2" t="s">
        <v>13</v>
      </c>
      <c r="S363" s="2" t="s">
        <v>137</v>
      </c>
      <c r="T363" s="5">
        <v>0.79730000000000001</v>
      </c>
      <c r="U363" s="5">
        <v>6.1000000000000004E-3</v>
      </c>
      <c r="V363" s="5">
        <v>0.21579999999999999</v>
      </c>
      <c r="W363" s="5">
        <v>0.26440000000000002</v>
      </c>
      <c r="X363" s="5">
        <v>0.27050000000000002</v>
      </c>
      <c r="Y363" s="5">
        <v>0.15160000000000001</v>
      </c>
      <c r="Z363" s="5">
        <v>4.1300000000000003E-2</v>
      </c>
      <c r="AA363" s="5">
        <v>1.9E-3</v>
      </c>
      <c r="AB363" s="5">
        <v>5.8999999999999999E-3</v>
      </c>
      <c r="AC363" s="5">
        <v>7.9000000000000008E-3</v>
      </c>
      <c r="AD363" s="5">
        <v>0</v>
      </c>
      <c r="AE363" s="5">
        <v>1.1999999999999999E-3</v>
      </c>
      <c r="AF363" s="5">
        <v>0</v>
      </c>
      <c r="AG363" s="1">
        <v>1.76</v>
      </c>
      <c r="AH363" s="1"/>
      <c r="AI363" s="5">
        <v>0.45200000000000001</v>
      </c>
      <c r="AJ363" s="5">
        <v>3.5000000000000001E-3</v>
      </c>
      <c r="AK363" s="5">
        <v>0.12230000000000001</v>
      </c>
      <c r="AL363" s="5">
        <v>0.14990000000000001</v>
      </c>
      <c r="AM363" s="5">
        <v>0.15329999999999999</v>
      </c>
      <c r="AN363" s="5">
        <v>8.5900000000000004E-2</v>
      </c>
      <c r="AO363" s="5">
        <v>2.3400000000000001E-2</v>
      </c>
      <c r="AP363" s="5">
        <v>1.1000000000000001E-3</v>
      </c>
      <c r="AQ363" s="5">
        <v>3.3999999999999998E-3</v>
      </c>
      <c r="AR363" s="5">
        <v>4.4999999999999997E-3</v>
      </c>
      <c r="AS363" s="5">
        <v>0</v>
      </c>
      <c r="AT363" s="5">
        <v>6.9999999999999999E-4</v>
      </c>
      <c r="AU363" s="5">
        <v>0</v>
      </c>
      <c r="AV363" s="1">
        <v>1</v>
      </c>
    </row>
    <row r="364" spans="1:48">
      <c r="A364" s="1">
        <v>50.3</v>
      </c>
      <c r="B364" s="1">
        <v>0.5</v>
      </c>
      <c r="C364" s="1">
        <v>4.8600000000000003</v>
      </c>
      <c r="D364" s="1">
        <v>11.86</v>
      </c>
      <c r="E364" s="1">
        <v>21.8</v>
      </c>
      <c r="F364" s="1">
        <v>10.7</v>
      </c>
      <c r="G364" s="1">
        <v>0.22</v>
      </c>
      <c r="H364" s="1"/>
      <c r="I364" s="1">
        <v>0.24</v>
      </c>
      <c r="J364" s="1"/>
      <c r="K364" s="1">
        <v>0.15</v>
      </c>
      <c r="L364" s="1">
        <v>0.44</v>
      </c>
      <c r="M364" s="1"/>
      <c r="N364" s="3">
        <f t="shared" ref="N364:N427" si="276">SUM(A364:L364)</f>
        <v>101.07</v>
      </c>
      <c r="O364" s="2">
        <v>1435</v>
      </c>
      <c r="P364" s="2">
        <v>1E-4</v>
      </c>
      <c r="Q364" s="2" t="s">
        <v>5</v>
      </c>
      <c r="R364" s="2" t="s">
        <v>116</v>
      </c>
      <c r="S364" s="2" t="s">
        <v>137</v>
      </c>
      <c r="T364" s="5">
        <f t="shared" ref="T364:T372" si="277">A364/60.08</f>
        <v>0.83721704394141139</v>
      </c>
      <c r="U364" s="5">
        <f t="shared" ref="U364:U372" si="278">B364/79.9</f>
        <v>6.2578222778473091E-3</v>
      </c>
      <c r="V364" s="5">
        <f t="shared" ref="V364:V372" si="279">C364/50.98</f>
        <v>9.5331502550019626E-2</v>
      </c>
      <c r="W364" s="5">
        <f t="shared" ref="W364:W372" si="280">D364/71.85</f>
        <v>0.1650661099512874</v>
      </c>
      <c r="X364" s="5">
        <f t="shared" ref="X364:X372" si="281">E364/40.3</f>
        <v>0.54094292803970234</v>
      </c>
      <c r="Y364" s="5">
        <f t="shared" ref="Y364:Y372" si="282">F364/56.08</f>
        <v>0.19079885877318117</v>
      </c>
      <c r="Z364" s="5">
        <f t="shared" ref="Z364:Z372" si="283">G364/30.99</f>
        <v>7.0990642142626662E-3</v>
      </c>
      <c r="AA364" s="5">
        <f t="shared" ref="AA364:AA372" si="284">H364/47.1</f>
        <v>0</v>
      </c>
      <c r="AB364" s="5">
        <f t="shared" ref="AB364:AB372" si="285">I364/70.94</f>
        <v>3.3831406822667043E-3</v>
      </c>
      <c r="AC364" s="5">
        <f t="shared" ref="AC364:AC372" si="286">J364/70.9725</f>
        <v>0</v>
      </c>
      <c r="AD364" s="5">
        <f t="shared" ref="AD364:AD372" si="287">K364/74.71</f>
        <v>2.0077633516262885E-3</v>
      </c>
      <c r="AE364" s="5">
        <f t="shared" ref="AE364:AE372" si="288">L364/75.995</f>
        <v>5.7898545956970851E-3</v>
      </c>
      <c r="AF364" s="5">
        <f t="shared" ref="AF364:AF372" si="289">M364/74.93</f>
        <v>0</v>
      </c>
      <c r="AG364" s="1">
        <f t="shared" si="245"/>
        <v>1.8538940883773021</v>
      </c>
      <c r="AH364" s="1"/>
      <c r="AI364" s="5">
        <f t="shared" si="232"/>
        <v>0.4515991766682963</v>
      </c>
      <c r="AJ364" s="5">
        <f t="shared" si="233"/>
        <v>3.3755015009108357E-3</v>
      </c>
      <c r="AK364" s="5">
        <f t="shared" si="234"/>
        <v>5.1422302464679895E-2</v>
      </c>
      <c r="AL364" s="5">
        <f t="shared" si="235"/>
        <v>8.9037508122035369E-2</v>
      </c>
      <c r="AM364" s="5">
        <f t="shared" si="236"/>
        <v>0.29178739574771778</v>
      </c>
      <c r="AN364" s="5">
        <f t="shared" si="237"/>
        <v>0.10291788509891944</v>
      </c>
      <c r="AO364" s="5">
        <f t="shared" si="238"/>
        <v>3.8292717252669042E-3</v>
      </c>
      <c r="AP364" s="5">
        <f t="shared" si="239"/>
        <v>0</v>
      </c>
      <c r="AQ364" s="5">
        <f t="shared" si="240"/>
        <v>1.8248834728352465E-3</v>
      </c>
      <c r="AR364" s="5">
        <f t="shared" si="241"/>
        <v>0</v>
      </c>
      <c r="AS364" s="5">
        <f t="shared" si="242"/>
        <v>1.0829978714607515E-3</v>
      </c>
      <c r="AT364" s="5">
        <f t="shared" si="243"/>
        <v>3.1230773278773955E-3</v>
      </c>
      <c r="AU364" s="5">
        <f t="shared" si="244"/>
        <v>0</v>
      </c>
      <c r="AV364" s="1">
        <f t="shared" si="246"/>
        <v>0.99999999999999989</v>
      </c>
    </row>
    <row r="365" spans="1:48">
      <c r="A365" s="1">
        <v>50.9</v>
      </c>
      <c r="B365" s="1">
        <v>0.47</v>
      </c>
      <c r="C365" s="1">
        <v>5.18</v>
      </c>
      <c r="D365" s="1">
        <v>11.5</v>
      </c>
      <c r="E365" s="1">
        <v>21.1</v>
      </c>
      <c r="F365" s="1">
        <v>11.24</v>
      </c>
      <c r="G365" s="1">
        <v>0.22</v>
      </c>
      <c r="H365" s="1"/>
      <c r="I365" s="1">
        <v>0.17</v>
      </c>
      <c r="J365" s="1"/>
      <c r="K365" s="1">
        <v>0</v>
      </c>
      <c r="L365" s="1">
        <v>0.35</v>
      </c>
      <c r="M365" s="1"/>
      <c r="N365" s="3">
        <f t="shared" si="276"/>
        <v>101.13</v>
      </c>
      <c r="O365" s="2">
        <v>1400</v>
      </c>
      <c r="P365" s="2">
        <v>1E-4</v>
      </c>
      <c r="Q365" s="2" t="s">
        <v>5</v>
      </c>
      <c r="S365" s="2" t="s">
        <v>137</v>
      </c>
      <c r="T365" s="5">
        <f t="shared" si="277"/>
        <v>0.84720372836218372</v>
      </c>
      <c r="U365" s="5">
        <f t="shared" si="278"/>
        <v>5.8823529411764696E-3</v>
      </c>
      <c r="V365" s="5">
        <f t="shared" si="279"/>
        <v>0.10160847391133777</v>
      </c>
      <c r="W365" s="5">
        <f t="shared" si="280"/>
        <v>0.16005567153792624</v>
      </c>
      <c r="X365" s="5">
        <f t="shared" si="281"/>
        <v>0.52357320099255589</v>
      </c>
      <c r="Y365" s="5">
        <f t="shared" si="282"/>
        <v>0.20042796005706134</v>
      </c>
      <c r="Z365" s="5">
        <f t="shared" si="283"/>
        <v>7.0990642142626662E-3</v>
      </c>
      <c r="AA365" s="5">
        <f t="shared" si="284"/>
        <v>0</v>
      </c>
      <c r="AB365" s="5">
        <f t="shared" si="285"/>
        <v>2.3963913166055823E-3</v>
      </c>
      <c r="AC365" s="5">
        <f t="shared" si="286"/>
        <v>0</v>
      </c>
      <c r="AD365" s="5">
        <f t="shared" si="287"/>
        <v>0</v>
      </c>
      <c r="AE365" s="5">
        <f t="shared" si="288"/>
        <v>4.6055661556681357E-3</v>
      </c>
      <c r="AF365" s="5">
        <f t="shared" si="289"/>
        <v>0</v>
      </c>
      <c r="AG365" s="1">
        <f t="shared" si="245"/>
        <v>1.8528524094887777</v>
      </c>
      <c r="AH365" s="1"/>
      <c r="AI365" s="5">
        <f t="shared" si="232"/>
        <v>0.45724296442798512</v>
      </c>
      <c r="AJ365" s="5">
        <f t="shared" si="233"/>
        <v>3.1747552643977051E-3</v>
      </c>
      <c r="AK365" s="5">
        <f t="shared" si="234"/>
        <v>5.4838946367764214E-2</v>
      </c>
      <c r="AL365" s="5">
        <f t="shared" si="235"/>
        <v>8.6383389587996032E-2</v>
      </c>
      <c r="AM365" s="5">
        <f t="shared" si="236"/>
        <v>0.28257685194527471</v>
      </c>
      <c r="AN365" s="5">
        <f t="shared" si="237"/>
        <v>0.10817265262502027</v>
      </c>
      <c r="AO365" s="5">
        <f t="shared" si="238"/>
        <v>3.8314245527097195E-3</v>
      </c>
      <c r="AP365" s="5">
        <f t="shared" si="239"/>
        <v>0</v>
      </c>
      <c r="AQ365" s="5">
        <f t="shared" si="240"/>
        <v>1.2933525111515887E-3</v>
      </c>
      <c r="AR365" s="5">
        <f t="shared" si="241"/>
        <v>0</v>
      </c>
      <c r="AS365" s="5">
        <f t="shared" si="242"/>
        <v>0</v>
      </c>
      <c r="AT365" s="5">
        <f t="shared" si="243"/>
        <v>2.4856627177006841E-3</v>
      </c>
      <c r="AU365" s="5">
        <f t="shared" si="244"/>
        <v>0</v>
      </c>
      <c r="AV365" s="1">
        <f t="shared" si="246"/>
        <v>1.0000000000000002</v>
      </c>
    </row>
    <row r="366" spans="1:48">
      <c r="A366" s="1">
        <v>52.6</v>
      </c>
      <c r="B366" s="1">
        <v>0.56000000000000005</v>
      </c>
      <c r="C366" s="1">
        <v>6.18</v>
      </c>
      <c r="D366" s="1">
        <v>11.5</v>
      </c>
      <c r="E366" s="1">
        <v>15.62</v>
      </c>
      <c r="F366" s="1">
        <v>13.4</v>
      </c>
      <c r="G366" s="1">
        <v>0.28999999999999998</v>
      </c>
      <c r="H366" s="1"/>
      <c r="I366" s="1">
        <v>0.19</v>
      </c>
      <c r="J366" s="1"/>
      <c r="K366" s="1">
        <v>0</v>
      </c>
      <c r="L366" s="1">
        <v>0.27</v>
      </c>
      <c r="M366" s="1"/>
      <c r="N366" s="3">
        <f t="shared" si="276"/>
        <v>100.61000000000001</v>
      </c>
      <c r="O366" s="2">
        <v>1300</v>
      </c>
      <c r="P366" s="2">
        <v>1E-4</v>
      </c>
      <c r="Q366" s="2" t="s">
        <v>5</v>
      </c>
      <c r="S366" s="2" t="s">
        <v>138</v>
      </c>
      <c r="T366" s="5">
        <f t="shared" si="277"/>
        <v>0.87549933422103865</v>
      </c>
      <c r="U366" s="5">
        <f t="shared" si="278"/>
        <v>7.0087609511889862E-3</v>
      </c>
      <c r="V366" s="5">
        <f t="shared" si="279"/>
        <v>0.12122400941545704</v>
      </c>
      <c r="W366" s="5">
        <f t="shared" si="280"/>
        <v>0.16005567153792624</v>
      </c>
      <c r="X366" s="5">
        <f t="shared" si="281"/>
        <v>0.38759305210918116</v>
      </c>
      <c r="Y366" s="5">
        <f t="shared" si="282"/>
        <v>0.23894436519258203</v>
      </c>
      <c r="Z366" s="5">
        <f t="shared" si="283"/>
        <v>9.35785737334624E-3</v>
      </c>
      <c r="AA366" s="5">
        <f t="shared" si="284"/>
        <v>0</v>
      </c>
      <c r="AB366" s="5">
        <f t="shared" si="285"/>
        <v>2.6783197067944743E-3</v>
      </c>
      <c r="AC366" s="5">
        <f t="shared" si="286"/>
        <v>0</v>
      </c>
      <c r="AD366" s="5">
        <f t="shared" si="287"/>
        <v>0</v>
      </c>
      <c r="AE366" s="5">
        <f t="shared" si="288"/>
        <v>3.5528653200868478E-3</v>
      </c>
      <c r="AF366" s="5">
        <f t="shared" si="289"/>
        <v>0</v>
      </c>
      <c r="AG366" s="1">
        <f t="shared" si="245"/>
        <v>1.8059142358276015</v>
      </c>
      <c r="AH366" s="1"/>
      <c r="AI366" s="5">
        <f t="shared" si="232"/>
        <v>0.48479563251231644</v>
      </c>
      <c r="AJ366" s="5">
        <f t="shared" si="233"/>
        <v>3.8810043202173782E-3</v>
      </c>
      <c r="AK366" s="5">
        <f t="shared" si="234"/>
        <v>6.7126116517877366E-2</v>
      </c>
      <c r="AL366" s="5">
        <f t="shared" si="235"/>
        <v>8.8628611681870417E-2</v>
      </c>
      <c r="AM366" s="5">
        <f t="shared" si="236"/>
        <v>0.21462428526211699</v>
      </c>
      <c r="AN366" s="5">
        <f t="shared" si="237"/>
        <v>0.13231213335171496</v>
      </c>
      <c r="AO366" s="5">
        <f t="shared" si="238"/>
        <v>5.1817839339739118E-3</v>
      </c>
      <c r="AP366" s="5">
        <f t="shared" si="239"/>
        <v>0</v>
      </c>
      <c r="AQ366" s="5">
        <f t="shared" si="240"/>
        <v>1.4830824485787793E-3</v>
      </c>
      <c r="AR366" s="5">
        <f t="shared" si="241"/>
        <v>0</v>
      </c>
      <c r="AS366" s="5">
        <f t="shared" si="242"/>
        <v>0</v>
      </c>
      <c r="AT366" s="5">
        <f t="shared" si="243"/>
        <v>1.9673499713338633E-3</v>
      </c>
      <c r="AU366" s="5">
        <f t="shared" si="244"/>
        <v>0</v>
      </c>
      <c r="AV366" s="1">
        <f t="shared" si="246"/>
        <v>1.0000000000000002</v>
      </c>
    </row>
    <row r="367" spans="1:48">
      <c r="A367" s="1">
        <v>52.5</v>
      </c>
      <c r="B367" s="1">
        <v>0.57999999999999996</v>
      </c>
      <c r="C367" s="1">
        <v>6.3</v>
      </c>
      <c r="D367" s="1">
        <v>11.2</v>
      </c>
      <c r="E367" s="1">
        <v>14</v>
      </c>
      <c r="F367" s="1">
        <v>13.9</v>
      </c>
      <c r="G367" s="1">
        <v>0.36</v>
      </c>
      <c r="H367" s="1"/>
      <c r="I367" s="1">
        <v>0.19</v>
      </c>
      <c r="J367" s="1"/>
      <c r="K367" s="1">
        <v>0</v>
      </c>
      <c r="L367" s="1">
        <v>0.21</v>
      </c>
      <c r="M367" s="1"/>
      <c r="N367" s="3">
        <f t="shared" si="276"/>
        <v>99.24</v>
      </c>
      <c r="O367" s="2">
        <v>1286</v>
      </c>
      <c r="P367" s="2">
        <v>1E-4</v>
      </c>
      <c r="Q367" s="2" t="s">
        <v>60</v>
      </c>
      <c r="S367" s="2" t="s">
        <v>138</v>
      </c>
      <c r="T367" s="5">
        <f t="shared" si="277"/>
        <v>0.87383488681757659</v>
      </c>
      <c r="U367" s="5">
        <f t="shared" si="278"/>
        <v>7.2590738423028772E-3</v>
      </c>
      <c r="V367" s="5">
        <f t="shared" si="279"/>
        <v>0.12357787367595136</v>
      </c>
      <c r="W367" s="5">
        <f t="shared" si="280"/>
        <v>0.15588030619345861</v>
      </c>
      <c r="X367" s="5">
        <f t="shared" si="281"/>
        <v>0.34739454094292804</v>
      </c>
      <c r="Y367" s="5">
        <f t="shared" si="282"/>
        <v>0.24786019971469331</v>
      </c>
      <c r="Z367" s="5">
        <f t="shared" si="283"/>
        <v>1.1616650532429816E-2</v>
      </c>
      <c r="AA367" s="5">
        <f t="shared" si="284"/>
        <v>0</v>
      </c>
      <c r="AB367" s="5">
        <f t="shared" si="285"/>
        <v>2.6783197067944743E-3</v>
      </c>
      <c r="AC367" s="5">
        <f t="shared" si="286"/>
        <v>0</v>
      </c>
      <c r="AD367" s="5">
        <f t="shared" si="287"/>
        <v>0</v>
      </c>
      <c r="AE367" s="5">
        <f t="shared" si="288"/>
        <v>2.7633396934008815E-3</v>
      </c>
      <c r="AF367" s="5">
        <f t="shared" si="289"/>
        <v>0</v>
      </c>
      <c r="AG367" s="1">
        <f t="shared" si="245"/>
        <v>1.7728651911195359</v>
      </c>
      <c r="AH367" s="1"/>
      <c r="AI367" s="5">
        <f t="shared" si="232"/>
        <v>0.49289415303245021</v>
      </c>
      <c r="AJ367" s="5">
        <f t="shared" si="233"/>
        <v>4.0945436114738585E-3</v>
      </c>
      <c r="AK367" s="5">
        <f t="shared" si="234"/>
        <v>6.9705172336264276E-2</v>
      </c>
      <c r="AL367" s="5">
        <f t="shared" si="235"/>
        <v>8.7925639791609139E-2</v>
      </c>
      <c r="AM367" s="5">
        <f t="shared" si="236"/>
        <v>0.19595090629736714</v>
      </c>
      <c r="AN367" s="5">
        <f t="shared" si="237"/>
        <v>0.1398076971425975</v>
      </c>
      <c r="AO367" s="5">
        <f t="shared" si="238"/>
        <v>6.5524725684833873E-3</v>
      </c>
      <c r="AP367" s="5">
        <f t="shared" si="239"/>
        <v>0</v>
      </c>
      <c r="AQ367" s="5">
        <f t="shared" si="240"/>
        <v>1.5107294791563697E-3</v>
      </c>
      <c r="AR367" s="5">
        <f t="shared" si="241"/>
        <v>0</v>
      </c>
      <c r="AS367" s="5">
        <f t="shared" si="242"/>
        <v>0</v>
      </c>
      <c r="AT367" s="5">
        <f t="shared" si="243"/>
        <v>1.5586857405981765E-3</v>
      </c>
      <c r="AU367" s="5">
        <f t="shared" si="244"/>
        <v>0</v>
      </c>
      <c r="AV367" s="1">
        <f t="shared" si="246"/>
        <v>0.99999999999999989</v>
      </c>
    </row>
    <row r="368" spans="1:48">
      <c r="A368" s="1">
        <v>52.7</v>
      </c>
      <c r="B368" s="1">
        <v>0.61</v>
      </c>
      <c r="C368" s="1">
        <v>6.7</v>
      </c>
      <c r="D368" s="1">
        <v>11.4</v>
      </c>
      <c r="E368" s="1">
        <v>13.2</v>
      </c>
      <c r="F368" s="1">
        <v>14.02</v>
      </c>
      <c r="G368" s="1">
        <v>0.41</v>
      </c>
      <c r="H368" s="1"/>
      <c r="I368" s="1">
        <v>0.23</v>
      </c>
      <c r="J368" s="1"/>
      <c r="K368" s="1">
        <v>0</v>
      </c>
      <c r="L368" s="1">
        <v>0.2</v>
      </c>
      <c r="M368" s="1"/>
      <c r="N368" s="3">
        <f t="shared" si="276"/>
        <v>99.470000000000013</v>
      </c>
      <c r="O368" s="2">
        <v>1275</v>
      </c>
      <c r="P368" s="2">
        <v>1E-4</v>
      </c>
      <c r="Q368" s="2" t="s">
        <v>61</v>
      </c>
      <c r="S368" s="2" t="s">
        <v>138</v>
      </c>
      <c r="T368" s="5">
        <f t="shared" si="277"/>
        <v>0.8771637816245007</v>
      </c>
      <c r="U368" s="5">
        <f t="shared" si="278"/>
        <v>7.6345431789737166E-3</v>
      </c>
      <c r="V368" s="5">
        <f t="shared" si="279"/>
        <v>0.13142408787759907</v>
      </c>
      <c r="W368" s="5">
        <f t="shared" si="280"/>
        <v>0.15866388308977036</v>
      </c>
      <c r="X368" s="5">
        <f t="shared" si="281"/>
        <v>0.32754342431761785</v>
      </c>
      <c r="Y368" s="5">
        <f t="shared" si="282"/>
        <v>0.25</v>
      </c>
      <c r="Z368" s="5">
        <f t="shared" si="283"/>
        <v>1.3230074217489512E-2</v>
      </c>
      <c r="AA368" s="5">
        <f t="shared" si="284"/>
        <v>0</v>
      </c>
      <c r="AB368" s="5">
        <f t="shared" si="285"/>
        <v>3.2421764871722585E-3</v>
      </c>
      <c r="AC368" s="5">
        <f t="shared" si="286"/>
        <v>0</v>
      </c>
      <c r="AD368" s="5">
        <f t="shared" si="287"/>
        <v>0</v>
      </c>
      <c r="AE368" s="5">
        <f t="shared" si="288"/>
        <v>2.6317520889532204E-3</v>
      </c>
      <c r="AF368" s="5">
        <f t="shared" si="289"/>
        <v>0</v>
      </c>
      <c r="AG368" s="1">
        <f t="shared" si="245"/>
        <v>1.7715337228820767</v>
      </c>
      <c r="AH368" s="1"/>
      <c r="AI368" s="5">
        <f t="shared" si="232"/>
        <v>0.4951437109520323</v>
      </c>
      <c r="AJ368" s="5">
        <f t="shared" si="233"/>
        <v>4.309566947759377E-3</v>
      </c>
      <c r="AK368" s="5">
        <f t="shared" si="234"/>
        <v>7.4186613655757877E-2</v>
      </c>
      <c r="AL368" s="5">
        <f t="shared" si="235"/>
        <v>8.9563004666737542E-2</v>
      </c>
      <c r="AM368" s="5">
        <f t="shared" si="236"/>
        <v>0.18489257081978844</v>
      </c>
      <c r="AN368" s="5">
        <f t="shared" si="237"/>
        <v>0.14112065537949764</v>
      </c>
      <c r="AO368" s="5">
        <f t="shared" si="238"/>
        <v>7.4681469771660574E-3</v>
      </c>
      <c r="AP368" s="5">
        <f t="shared" si="239"/>
        <v>0</v>
      </c>
      <c r="AQ368" s="5">
        <f t="shared" si="240"/>
        <v>1.830152282902986E-3</v>
      </c>
      <c r="AR368" s="5">
        <f t="shared" si="241"/>
        <v>0</v>
      </c>
      <c r="AS368" s="5">
        <f t="shared" si="242"/>
        <v>0</v>
      </c>
      <c r="AT368" s="5">
        <f t="shared" si="243"/>
        <v>1.4855783183577616E-3</v>
      </c>
      <c r="AU368" s="5">
        <f t="shared" si="244"/>
        <v>0</v>
      </c>
      <c r="AV368" s="1">
        <f t="shared" si="246"/>
        <v>0.99999999999999989</v>
      </c>
    </row>
    <row r="369" spans="1:48">
      <c r="A369" s="1">
        <v>52</v>
      </c>
      <c r="B369" s="1">
        <v>0.8</v>
      </c>
      <c r="C369" s="1">
        <v>9.1999999999999993</v>
      </c>
      <c r="D369" s="1">
        <v>11.4</v>
      </c>
      <c r="E369" s="1">
        <v>11.7</v>
      </c>
      <c r="F369" s="1">
        <v>14.2</v>
      </c>
      <c r="G369" s="1">
        <v>0.16</v>
      </c>
      <c r="H369" s="1"/>
      <c r="I369" s="1">
        <v>0.18</v>
      </c>
      <c r="J369" s="1"/>
      <c r="K369" s="1">
        <v>0.03</v>
      </c>
      <c r="L369" s="1">
        <v>0.22</v>
      </c>
      <c r="M369" s="1"/>
      <c r="N369" s="3">
        <f t="shared" si="276"/>
        <v>99.890000000000015</v>
      </c>
      <c r="O369" s="2">
        <v>1250</v>
      </c>
      <c r="P369" s="2">
        <v>1E-4</v>
      </c>
      <c r="Q369" s="2" t="s">
        <v>61</v>
      </c>
      <c r="S369" s="2" t="s">
        <v>138</v>
      </c>
      <c r="T369" s="5">
        <f t="shared" si="277"/>
        <v>0.86551264980026632</v>
      </c>
      <c r="U369" s="5">
        <f t="shared" si="278"/>
        <v>1.0012515644555695E-2</v>
      </c>
      <c r="V369" s="5">
        <f t="shared" si="279"/>
        <v>0.1804629266378972</v>
      </c>
      <c r="W369" s="5">
        <f t="shared" si="280"/>
        <v>0.15866388308977036</v>
      </c>
      <c r="X369" s="5">
        <f t="shared" si="281"/>
        <v>0.29032258064516131</v>
      </c>
      <c r="Y369" s="5">
        <f t="shared" si="282"/>
        <v>0.25320970042796004</v>
      </c>
      <c r="Z369" s="5">
        <f t="shared" si="283"/>
        <v>5.1629557921910301E-3</v>
      </c>
      <c r="AA369" s="5">
        <f t="shared" si="284"/>
        <v>0</v>
      </c>
      <c r="AB369" s="5">
        <f t="shared" si="285"/>
        <v>2.5373555117000281E-3</v>
      </c>
      <c r="AC369" s="5">
        <f t="shared" si="286"/>
        <v>0</v>
      </c>
      <c r="AD369" s="5">
        <f t="shared" si="287"/>
        <v>4.0155267032525766E-4</v>
      </c>
      <c r="AE369" s="5">
        <f t="shared" si="288"/>
        <v>2.8949272978485425E-3</v>
      </c>
      <c r="AF369" s="5">
        <f t="shared" si="289"/>
        <v>0</v>
      </c>
      <c r="AG369" s="1">
        <f t="shared" si="245"/>
        <v>1.7691810475176759</v>
      </c>
      <c r="AH369" s="1"/>
      <c r="AI369" s="5">
        <f t="shared" si="232"/>
        <v>0.48921655079600834</v>
      </c>
      <c r="AJ369" s="5">
        <f t="shared" si="233"/>
        <v>5.6594070225905804E-3</v>
      </c>
      <c r="AK369" s="5">
        <f t="shared" si="234"/>
        <v>0.10200365128888494</v>
      </c>
      <c r="AL369" s="5">
        <f t="shared" si="235"/>
        <v>8.9682106482200014E-2</v>
      </c>
      <c r="AM369" s="5">
        <f t="shared" si="236"/>
        <v>0.16409998346551963</v>
      </c>
      <c r="AN369" s="5">
        <f t="shared" si="237"/>
        <v>0.14312254858440665</v>
      </c>
      <c r="AO369" s="5">
        <f t="shared" si="238"/>
        <v>2.9182744182316067E-3</v>
      </c>
      <c r="AP369" s="5">
        <f t="shared" si="239"/>
        <v>0</v>
      </c>
      <c r="AQ369" s="5">
        <f t="shared" si="240"/>
        <v>1.43419776922219E-3</v>
      </c>
      <c r="AR369" s="5">
        <f t="shared" si="241"/>
        <v>0</v>
      </c>
      <c r="AS369" s="5">
        <f t="shared" si="242"/>
        <v>2.26970931487579E-4</v>
      </c>
      <c r="AT369" s="5">
        <f t="shared" si="243"/>
        <v>1.6363092414484047E-3</v>
      </c>
      <c r="AU369" s="5">
        <f t="shared" si="244"/>
        <v>0</v>
      </c>
      <c r="AV369" s="1">
        <f t="shared" si="246"/>
        <v>1</v>
      </c>
    </row>
    <row r="370" spans="1:48">
      <c r="A370" s="1">
        <v>51.8</v>
      </c>
      <c r="B370" s="1">
        <v>0.83</v>
      </c>
      <c r="C370" s="1">
        <v>9.4</v>
      </c>
      <c r="D370" s="1">
        <v>12.1</v>
      </c>
      <c r="E370" s="1">
        <v>10.85</v>
      </c>
      <c r="F370" s="1">
        <v>13.62</v>
      </c>
      <c r="G370" s="1">
        <v>0.4</v>
      </c>
      <c r="H370" s="1"/>
      <c r="I370" s="1">
        <v>0.24</v>
      </c>
      <c r="J370" s="1"/>
      <c r="K370" s="1">
        <v>0</v>
      </c>
      <c r="L370" s="1">
        <v>0.14000000000000001</v>
      </c>
      <c r="M370" s="1"/>
      <c r="N370" s="3">
        <f t="shared" si="276"/>
        <v>99.38</v>
      </c>
      <c r="O370" s="2">
        <v>1237</v>
      </c>
      <c r="P370" s="2">
        <v>1E-4</v>
      </c>
      <c r="Q370" s="2" t="s">
        <v>61</v>
      </c>
      <c r="S370" s="2" t="s">
        <v>138</v>
      </c>
      <c r="T370" s="5">
        <f t="shared" si="277"/>
        <v>0.86218375499334221</v>
      </c>
      <c r="U370" s="5">
        <f t="shared" si="278"/>
        <v>1.0387984981226532E-2</v>
      </c>
      <c r="V370" s="5">
        <f t="shared" si="279"/>
        <v>0.18438603373872109</v>
      </c>
      <c r="W370" s="5">
        <f t="shared" si="280"/>
        <v>0.16840640222686151</v>
      </c>
      <c r="X370" s="5">
        <f t="shared" si="281"/>
        <v>0.26923076923076922</v>
      </c>
      <c r="Y370" s="5">
        <f t="shared" si="282"/>
        <v>0.24286733238231098</v>
      </c>
      <c r="Z370" s="5">
        <f t="shared" si="283"/>
        <v>1.2907389480477574E-2</v>
      </c>
      <c r="AA370" s="5">
        <f t="shared" si="284"/>
        <v>0</v>
      </c>
      <c r="AB370" s="5">
        <f t="shared" si="285"/>
        <v>3.3831406822667043E-3</v>
      </c>
      <c r="AC370" s="5">
        <f t="shared" si="286"/>
        <v>0</v>
      </c>
      <c r="AD370" s="5">
        <f t="shared" si="287"/>
        <v>0</v>
      </c>
      <c r="AE370" s="5">
        <f t="shared" si="288"/>
        <v>1.8422264622672544E-3</v>
      </c>
      <c r="AF370" s="5">
        <f t="shared" si="289"/>
        <v>0</v>
      </c>
      <c r="AG370" s="1">
        <f t="shared" si="245"/>
        <v>1.7555950341782429</v>
      </c>
      <c r="AH370" s="1"/>
      <c r="AI370" s="5">
        <f t="shared" ref="AI370:AI439" si="290">T370/AG370</f>
        <v>0.4911062848824429</v>
      </c>
      <c r="AJ370" s="5">
        <f t="shared" ref="AJ370:AJ439" si="291">U370/AG370</f>
        <v>5.9170735727723956E-3</v>
      </c>
      <c r="AK370" s="5">
        <f t="shared" ref="AK370:AK439" si="292">V370/AG370</f>
        <v>0.10502765737488447</v>
      </c>
      <c r="AL370" s="5">
        <f t="shared" ref="AL370:AL439" si="293">W370/AG370</f>
        <v>9.5925540314420521E-2</v>
      </c>
      <c r="AM370" s="5">
        <f t="shared" ref="AM370:AM439" si="294">X370/AG370</f>
        <v>0.1533558502896942</v>
      </c>
      <c r="AN370" s="5">
        <f t="shared" ref="AN370:AN439" si="295">Y370/AG370</f>
        <v>0.1383390404131509</v>
      </c>
      <c r="AO370" s="5">
        <f t="shared" ref="AO370:AO439" si="296">Z370/AG370</f>
        <v>7.3521451298244594E-3</v>
      </c>
      <c r="AP370" s="5">
        <f t="shared" ref="AP370:AP439" si="297">AA370/AG370</f>
        <v>0</v>
      </c>
      <c r="AQ370" s="5">
        <f t="shared" ref="AQ370:AQ439" si="298">AB370/AG370</f>
        <v>1.9270621164921905E-3</v>
      </c>
      <c r="AR370" s="5">
        <f t="shared" ref="AR370:AR439" si="299">AC370/AG370</f>
        <v>0</v>
      </c>
      <c r="AS370" s="5">
        <f t="shared" ref="AS370:AS439" si="300">AD370/AG370</f>
        <v>0</v>
      </c>
      <c r="AT370" s="5">
        <f t="shared" ref="AT370:AT439" si="301">AE370/AG370</f>
        <v>1.0493459063180602E-3</v>
      </c>
      <c r="AU370" s="5">
        <f t="shared" ref="AU370:AU439" si="302">AF370/AG370</f>
        <v>0</v>
      </c>
      <c r="AV370" s="1">
        <f t="shared" si="246"/>
        <v>1.0000000000000002</v>
      </c>
    </row>
    <row r="371" spans="1:48">
      <c r="A371" s="1">
        <v>54</v>
      </c>
      <c r="B371" s="1">
        <v>1.1599999999999999</v>
      </c>
      <c r="C371" s="1">
        <v>14.5</v>
      </c>
      <c r="D371" s="1">
        <v>15.2</v>
      </c>
      <c r="E371" s="1">
        <v>3</v>
      </c>
      <c r="F371" s="1">
        <v>11.5</v>
      </c>
      <c r="G371" s="1">
        <v>0.46</v>
      </c>
      <c r="H371" s="1"/>
      <c r="I371" s="1">
        <v>0.23</v>
      </c>
      <c r="J371" s="1"/>
      <c r="K371" s="1">
        <v>0</v>
      </c>
      <c r="L371" s="1">
        <v>0</v>
      </c>
      <c r="M371" s="1"/>
      <c r="N371" s="3">
        <f t="shared" si="276"/>
        <v>100.05</v>
      </c>
      <c r="O371" s="2">
        <v>1048</v>
      </c>
      <c r="P371" s="2">
        <v>1E-4</v>
      </c>
      <c r="Q371" s="2" t="s">
        <v>39</v>
      </c>
      <c r="S371" s="2" t="s">
        <v>138</v>
      </c>
      <c r="T371" s="5">
        <f t="shared" si="277"/>
        <v>0.89880159786950731</v>
      </c>
      <c r="U371" s="5">
        <f t="shared" si="278"/>
        <v>1.4518147684605754E-2</v>
      </c>
      <c r="V371" s="5">
        <f t="shared" si="279"/>
        <v>0.28442526480972935</v>
      </c>
      <c r="W371" s="5">
        <f t="shared" si="280"/>
        <v>0.21155184411969383</v>
      </c>
      <c r="X371" s="5">
        <f t="shared" si="281"/>
        <v>7.444168734491316E-2</v>
      </c>
      <c r="Y371" s="5">
        <f t="shared" si="282"/>
        <v>0.20506419400855921</v>
      </c>
      <c r="Z371" s="5">
        <f t="shared" si="283"/>
        <v>1.4843497902549211E-2</v>
      </c>
      <c r="AA371" s="5">
        <f t="shared" si="284"/>
        <v>0</v>
      </c>
      <c r="AB371" s="5">
        <f t="shared" si="285"/>
        <v>3.2421764871722585E-3</v>
      </c>
      <c r="AC371" s="5">
        <f t="shared" si="286"/>
        <v>0</v>
      </c>
      <c r="AD371" s="5">
        <f t="shared" si="287"/>
        <v>0</v>
      </c>
      <c r="AE371" s="5">
        <f t="shared" si="288"/>
        <v>0</v>
      </c>
      <c r="AF371" s="5">
        <f t="shared" si="289"/>
        <v>0</v>
      </c>
      <c r="AG371" s="1">
        <f t="shared" si="245"/>
        <v>1.7068884102267299</v>
      </c>
      <c r="AH371" s="1"/>
      <c r="AI371" s="5">
        <f t="shared" si="290"/>
        <v>0.52657314472603245</v>
      </c>
      <c r="AJ371" s="5">
        <f t="shared" si="291"/>
        <v>8.5056220416173996E-3</v>
      </c>
      <c r="AK371" s="5">
        <f t="shared" si="292"/>
        <v>0.16663377822803804</v>
      </c>
      <c r="AL371" s="5">
        <f t="shared" si="293"/>
        <v>0.12394005539682171</v>
      </c>
      <c r="AM371" s="5">
        <f t="shared" si="294"/>
        <v>4.3612509698290648E-2</v>
      </c>
      <c r="AN371" s="5">
        <f t="shared" si="295"/>
        <v>0.12013919174793627</v>
      </c>
      <c r="AO371" s="5">
        <f t="shared" si="296"/>
        <v>8.6962321693762716E-3</v>
      </c>
      <c r="AP371" s="5">
        <f t="shared" si="297"/>
        <v>0</v>
      </c>
      <c r="AQ371" s="5">
        <f t="shared" si="298"/>
        <v>1.8994659918873038E-3</v>
      </c>
      <c r="AR371" s="5">
        <f t="shared" si="299"/>
        <v>0</v>
      </c>
      <c r="AS371" s="5">
        <f t="shared" si="300"/>
        <v>0</v>
      </c>
      <c r="AT371" s="5">
        <f t="shared" si="301"/>
        <v>0</v>
      </c>
      <c r="AU371" s="5">
        <f t="shared" si="302"/>
        <v>0</v>
      </c>
      <c r="AV371" s="1">
        <f t="shared" si="246"/>
        <v>1.0000000000000002</v>
      </c>
    </row>
    <row r="372" spans="1:48">
      <c r="A372" s="1">
        <v>52.8</v>
      </c>
      <c r="B372" s="1">
        <v>1.2</v>
      </c>
      <c r="C372" s="1">
        <v>15</v>
      </c>
      <c r="D372" s="1">
        <v>13.9</v>
      </c>
      <c r="E372" s="1">
        <v>3.7</v>
      </c>
      <c r="F372" s="1">
        <v>11.7</v>
      </c>
      <c r="G372" s="1">
        <v>0</v>
      </c>
      <c r="H372" s="1"/>
      <c r="I372" s="1">
        <v>0.22</v>
      </c>
      <c r="J372" s="1"/>
      <c r="K372" s="1">
        <v>0</v>
      </c>
      <c r="L372" s="1">
        <v>0</v>
      </c>
      <c r="M372" s="1"/>
      <c r="N372" s="3">
        <f t="shared" si="276"/>
        <v>98.52000000000001</v>
      </c>
      <c r="O372" s="2">
        <v>1060</v>
      </c>
      <c r="P372" s="2">
        <v>1E-4</v>
      </c>
      <c r="Q372" s="2" t="s">
        <v>39</v>
      </c>
      <c r="S372" s="2" t="s">
        <v>138</v>
      </c>
      <c r="T372" s="5">
        <f t="shared" si="277"/>
        <v>0.87882822902796265</v>
      </c>
      <c r="U372" s="5">
        <f t="shared" si="278"/>
        <v>1.501877346683354E-2</v>
      </c>
      <c r="V372" s="5">
        <f t="shared" si="279"/>
        <v>0.29423303256178895</v>
      </c>
      <c r="W372" s="5">
        <f t="shared" si="280"/>
        <v>0.19345859429366738</v>
      </c>
      <c r="X372" s="5">
        <f t="shared" si="281"/>
        <v>9.1811414392059559E-2</v>
      </c>
      <c r="Y372" s="5">
        <f t="shared" si="282"/>
        <v>0.20863052781740371</v>
      </c>
      <c r="Z372" s="5">
        <f t="shared" si="283"/>
        <v>0</v>
      </c>
      <c r="AA372" s="5">
        <f t="shared" si="284"/>
        <v>0</v>
      </c>
      <c r="AB372" s="5">
        <f t="shared" si="285"/>
        <v>3.1012122920778123E-3</v>
      </c>
      <c r="AC372" s="5">
        <f t="shared" si="286"/>
        <v>0</v>
      </c>
      <c r="AD372" s="5">
        <f t="shared" si="287"/>
        <v>0</v>
      </c>
      <c r="AE372" s="5">
        <f t="shared" si="288"/>
        <v>0</v>
      </c>
      <c r="AF372" s="5">
        <f t="shared" si="289"/>
        <v>0</v>
      </c>
      <c r="AG372" s="1">
        <f t="shared" si="245"/>
        <v>1.6850817838517935</v>
      </c>
      <c r="AH372" s="1"/>
      <c r="AI372" s="5">
        <f t="shared" si="290"/>
        <v>0.52153446642756984</v>
      </c>
      <c r="AJ372" s="5">
        <f t="shared" si="291"/>
        <v>8.9127860800342455E-3</v>
      </c>
      <c r="AK372" s="5">
        <f t="shared" si="292"/>
        <v>0.17461053545378979</v>
      </c>
      <c r="AL372" s="5">
        <f t="shared" si="293"/>
        <v>0.11480664983004912</v>
      </c>
      <c r="AM372" s="5">
        <f t="shared" si="294"/>
        <v>5.4484841787438468E-2</v>
      </c>
      <c r="AN372" s="5">
        <f t="shared" si="295"/>
        <v>0.1238103276747268</v>
      </c>
      <c r="AO372" s="5">
        <f t="shared" si="296"/>
        <v>0</v>
      </c>
      <c r="AP372" s="5">
        <f t="shared" si="297"/>
        <v>0</v>
      </c>
      <c r="AQ372" s="5">
        <f t="shared" si="298"/>
        <v>1.8403927463918098E-3</v>
      </c>
      <c r="AR372" s="5">
        <f t="shared" si="299"/>
        <v>0</v>
      </c>
      <c r="AS372" s="5">
        <f t="shared" si="300"/>
        <v>0</v>
      </c>
      <c r="AT372" s="5">
        <f t="shared" si="301"/>
        <v>0</v>
      </c>
      <c r="AU372" s="5">
        <f t="shared" si="302"/>
        <v>0</v>
      </c>
      <c r="AV372" s="1">
        <f t="shared" si="246"/>
        <v>1.0000000000000002</v>
      </c>
    </row>
    <row r="373" spans="1:48">
      <c r="A373" s="1">
        <v>47.9</v>
      </c>
      <c r="B373" s="1">
        <v>1.01</v>
      </c>
      <c r="C373" s="1">
        <v>18.600000000000001</v>
      </c>
      <c r="D373" s="1">
        <v>4.0999999999999996</v>
      </c>
      <c r="E373" s="1">
        <v>15.4</v>
      </c>
      <c r="F373" s="1">
        <v>12.7</v>
      </c>
      <c r="G373" s="1">
        <v>0.22</v>
      </c>
      <c r="H373" s="1">
        <v>0.03</v>
      </c>
      <c r="I373" s="1">
        <v>0.17</v>
      </c>
      <c r="J373" s="1"/>
      <c r="K373" s="1"/>
      <c r="L373" s="1">
        <v>0.37</v>
      </c>
      <c r="M373" s="1"/>
      <c r="N373" s="3">
        <v>100.5</v>
      </c>
      <c r="O373" s="2">
        <v>1330</v>
      </c>
      <c r="P373" s="2">
        <v>1E-4</v>
      </c>
      <c r="Q373" s="2" t="s">
        <v>5</v>
      </c>
      <c r="R373" s="2" t="s">
        <v>125</v>
      </c>
      <c r="S373" s="2" t="s">
        <v>137</v>
      </c>
      <c r="T373" s="5">
        <v>0.79730000000000001</v>
      </c>
      <c r="U373" s="5">
        <v>1.26E-2</v>
      </c>
      <c r="V373" s="5">
        <v>0.36480000000000001</v>
      </c>
      <c r="W373" s="5">
        <v>5.7099999999999998E-2</v>
      </c>
      <c r="X373" s="5">
        <v>0.3821</v>
      </c>
      <c r="Y373" s="5">
        <v>0.22650000000000001</v>
      </c>
      <c r="Z373" s="5">
        <v>7.1000000000000004E-3</v>
      </c>
      <c r="AA373" s="5">
        <v>5.9999999999999995E-4</v>
      </c>
      <c r="AB373" s="5">
        <v>2.3999999999999998E-3</v>
      </c>
      <c r="AC373" s="5">
        <v>0</v>
      </c>
      <c r="AD373" s="5">
        <v>0</v>
      </c>
      <c r="AE373" s="5">
        <v>4.8999999999999998E-3</v>
      </c>
      <c r="AF373" s="5">
        <v>0</v>
      </c>
      <c r="AG373" s="1">
        <v>1.86</v>
      </c>
      <c r="AH373" s="1"/>
      <c r="AI373" s="5">
        <v>0.42970000000000003</v>
      </c>
      <c r="AJ373" s="5">
        <v>6.7999999999999996E-3</v>
      </c>
      <c r="AK373" s="5">
        <v>0.1966</v>
      </c>
      <c r="AL373" s="5">
        <v>3.0800000000000001E-2</v>
      </c>
      <c r="AM373" s="5">
        <v>0.20599999999999999</v>
      </c>
      <c r="AN373" s="5">
        <v>0.1221</v>
      </c>
      <c r="AO373" s="5">
        <v>3.8E-3</v>
      </c>
      <c r="AP373" s="5">
        <v>2.9999999999999997E-4</v>
      </c>
      <c r="AQ373" s="5">
        <v>1.2999999999999999E-3</v>
      </c>
      <c r="AR373" s="5">
        <v>0</v>
      </c>
      <c r="AS373" s="5">
        <v>0</v>
      </c>
      <c r="AT373" s="5">
        <v>2.5999999999999999E-3</v>
      </c>
      <c r="AU373" s="5">
        <v>0</v>
      </c>
      <c r="AV373" s="1">
        <v>1</v>
      </c>
    </row>
    <row r="374" spans="1:48">
      <c r="A374" s="1">
        <v>47.5</v>
      </c>
      <c r="B374" s="1">
        <v>1.04</v>
      </c>
      <c r="C374" s="1">
        <v>18.899999999999999</v>
      </c>
      <c r="D374" s="1">
        <v>4.5</v>
      </c>
      <c r="E374" s="1">
        <v>14.3</v>
      </c>
      <c r="F374" s="1">
        <v>13.2</v>
      </c>
      <c r="G374" s="1">
        <v>0.08</v>
      </c>
      <c r="H374" s="1">
        <v>0.15</v>
      </c>
      <c r="I374" s="1">
        <v>0.18</v>
      </c>
      <c r="J374" s="1"/>
      <c r="K374" s="1"/>
      <c r="L374" s="1">
        <v>0.37</v>
      </c>
      <c r="M374" s="1"/>
      <c r="N374" s="3">
        <v>100.2</v>
      </c>
      <c r="O374" s="2">
        <v>1300</v>
      </c>
      <c r="P374" s="2">
        <v>1E-4</v>
      </c>
      <c r="Q374" s="2" t="s">
        <v>5</v>
      </c>
      <c r="S374" s="2" t="s">
        <v>137</v>
      </c>
      <c r="T374" s="5">
        <v>0.79059999999999997</v>
      </c>
      <c r="U374" s="5">
        <v>1.2999999999999999E-2</v>
      </c>
      <c r="V374" s="5">
        <v>0.37069999999999997</v>
      </c>
      <c r="W374" s="5">
        <v>6.2600000000000003E-2</v>
      </c>
      <c r="X374" s="5">
        <v>0.3548</v>
      </c>
      <c r="Y374" s="5">
        <v>0.2354</v>
      </c>
      <c r="Z374" s="5">
        <v>2.5999999999999999E-3</v>
      </c>
      <c r="AA374" s="5">
        <v>3.2000000000000002E-3</v>
      </c>
      <c r="AB374" s="5">
        <v>2.5000000000000001E-3</v>
      </c>
      <c r="AC374" s="5">
        <v>0</v>
      </c>
      <c r="AD374" s="5">
        <v>0</v>
      </c>
      <c r="AE374" s="5">
        <v>4.8999999999999998E-3</v>
      </c>
      <c r="AF374" s="5">
        <v>0</v>
      </c>
      <c r="AG374" s="1">
        <v>1.84</v>
      </c>
      <c r="AH374" s="1"/>
      <c r="AI374" s="5">
        <v>0.42959999999999998</v>
      </c>
      <c r="AJ374" s="5">
        <v>7.1000000000000004E-3</v>
      </c>
      <c r="AK374" s="5">
        <v>0.2014</v>
      </c>
      <c r="AL374" s="5">
        <v>3.4000000000000002E-2</v>
      </c>
      <c r="AM374" s="5">
        <v>0.1928</v>
      </c>
      <c r="AN374" s="5">
        <v>0.12790000000000001</v>
      </c>
      <c r="AO374" s="5">
        <v>1.4E-3</v>
      </c>
      <c r="AP374" s="5">
        <v>1.6999999999999999E-3</v>
      </c>
      <c r="AQ374" s="5">
        <v>1.4E-3</v>
      </c>
      <c r="AR374" s="5">
        <v>0</v>
      </c>
      <c r="AS374" s="5">
        <v>0</v>
      </c>
      <c r="AT374" s="5">
        <v>2.5999999999999999E-3</v>
      </c>
      <c r="AU374" s="5">
        <v>0</v>
      </c>
      <c r="AV374" s="1">
        <v>1</v>
      </c>
    </row>
    <row r="375" spans="1:48">
      <c r="A375" s="1">
        <v>47.6</v>
      </c>
      <c r="B375" s="1">
        <v>1.1100000000000001</v>
      </c>
      <c r="C375" s="1">
        <v>19.2</v>
      </c>
      <c r="D375" s="1">
        <v>4.5999999999999996</v>
      </c>
      <c r="E375" s="1">
        <v>13</v>
      </c>
      <c r="F375" s="1">
        <v>13.7</v>
      </c>
      <c r="G375" s="1">
        <v>0.1</v>
      </c>
      <c r="H375" s="1">
        <v>0.18</v>
      </c>
      <c r="I375" s="1">
        <v>0.18</v>
      </c>
      <c r="J375" s="1"/>
      <c r="K375" s="1"/>
      <c r="L375" s="1">
        <v>0.31</v>
      </c>
      <c r="M375" s="1"/>
      <c r="N375" s="3">
        <v>100</v>
      </c>
      <c r="O375" s="2">
        <v>1280</v>
      </c>
      <c r="P375" s="2">
        <v>1E-4</v>
      </c>
      <c r="Q375" s="2" t="s">
        <v>13</v>
      </c>
      <c r="S375" s="2" t="s">
        <v>137</v>
      </c>
      <c r="T375" s="5">
        <v>0.7923</v>
      </c>
      <c r="U375" s="5">
        <v>1.3899999999999999E-2</v>
      </c>
      <c r="V375" s="5">
        <v>0.37659999999999999</v>
      </c>
      <c r="W375" s="5">
        <v>6.4000000000000001E-2</v>
      </c>
      <c r="X375" s="5">
        <v>0.3226</v>
      </c>
      <c r="Y375" s="5">
        <v>0.24429999999999999</v>
      </c>
      <c r="Z375" s="5">
        <v>3.2000000000000002E-3</v>
      </c>
      <c r="AA375" s="5">
        <v>3.8E-3</v>
      </c>
      <c r="AB375" s="5">
        <v>2.5000000000000001E-3</v>
      </c>
      <c r="AC375" s="5">
        <v>0</v>
      </c>
      <c r="AD375" s="5">
        <v>0</v>
      </c>
      <c r="AE375" s="5">
        <v>4.1000000000000003E-3</v>
      </c>
      <c r="AF375" s="5">
        <v>0</v>
      </c>
      <c r="AG375" s="1">
        <v>1.83</v>
      </c>
      <c r="AH375" s="1"/>
      <c r="AI375" s="5">
        <v>0.43359999999999999</v>
      </c>
      <c r="AJ375" s="5">
        <v>7.6E-3</v>
      </c>
      <c r="AK375" s="5">
        <v>0.20610000000000001</v>
      </c>
      <c r="AL375" s="5">
        <v>3.5000000000000003E-2</v>
      </c>
      <c r="AM375" s="5">
        <v>0.17649999999999999</v>
      </c>
      <c r="AN375" s="5">
        <v>0.13370000000000001</v>
      </c>
      <c r="AO375" s="5">
        <v>1.8E-3</v>
      </c>
      <c r="AP375" s="5">
        <v>2.0999999999999999E-3</v>
      </c>
      <c r="AQ375" s="5">
        <v>1.4E-3</v>
      </c>
      <c r="AR375" s="5">
        <v>0</v>
      </c>
      <c r="AS375" s="5">
        <v>0</v>
      </c>
      <c r="AT375" s="5">
        <v>2.2000000000000001E-3</v>
      </c>
      <c r="AU375" s="5">
        <v>0</v>
      </c>
      <c r="AV375" s="1">
        <v>1</v>
      </c>
    </row>
    <row r="376" spans="1:48">
      <c r="A376" s="1">
        <v>52.9</v>
      </c>
      <c r="B376" s="1">
        <v>1.1299999999999999</v>
      </c>
      <c r="C376" s="1">
        <v>15.1</v>
      </c>
      <c r="D376" s="1">
        <v>4.5</v>
      </c>
      <c r="E376" s="1">
        <v>11.35</v>
      </c>
      <c r="F376" s="1">
        <v>14.8</v>
      </c>
      <c r="G376" s="1"/>
      <c r="H376" s="1"/>
      <c r="I376" s="1">
        <v>0.19</v>
      </c>
      <c r="J376" s="1"/>
      <c r="K376" s="1"/>
      <c r="L376" s="1">
        <v>0.15</v>
      </c>
      <c r="M376" s="1"/>
      <c r="N376" s="3">
        <v>100.1</v>
      </c>
      <c r="O376" s="2">
        <v>1225</v>
      </c>
      <c r="P376" s="2">
        <v>1E-4</v>
      </c>
      <c r="Q376" s="2" t="s">
        <v>7</v>
      </c>
      <c r="S376" s="2" t="s">
        <v>138</v>
      </c>
      <c r="T376" s="5">
        <v>0.88049999999999995</v>
      </c>
      <c r="U376" s="5">
        <v>1.41E-2</v>
      </c>
      <c r="V376" s="5">
        <v>0.29620000000000002</v>
      </c>
      <c r="W376" s="5">
        <v>6.2600000000000003E-2</v>
      </c>
      <c r="X376" s="5">
        <v>0.28160000000000002</v>
      </c>
      <c r="Y376" s="5">
        <v>0.26390000000000002</v>
      </c>
      <c r="Z376" s="5">
        <v>0</v>
      </c>
      <c r="AA376" s="5">
        <v>0</v>
      </c>
      <c r="AB376" s="5">
        <v>2.7000000000000001E-3</v>
      </c>
      <c r="AC376" s="5">
        <v>0</v>
      </c>
      <c r="AD376" s="5">
        <v>0</v>
      </c>
      <c r="AE376" s="5">
        <v>2E-3</v>
      </c>
      <c r="AF376" s="5">
        <v>0</v>
      </c>
      <c r="AG376" s="1">
        <v>1.8</v>
      </c>
      <c r="AH376" s="1"/>
      <c r="AI376" s="5">
        <v>0.48820000000000002</v>
      </c>
      <c r="AJ376" s="5">
        <v>7.7999999999999996E-3</v>
      </c>
      <c r="AK376" s="5">
        <v>0.16420000000000001</v>
      </c>
      <c r="AL376" s="5">
        <v>3.4700000000000002E-2</v>
      </c>
      <c r="AM376" s="5">
        <v>0.15609999999999999</v>
      </c>
      <c r="AN376" s="5">
        <v>0.14630000000000001</v>
      </c>
      <c r="AO376" s="5">
        <v>0</v>
      </c>
      <c r="AP376" s="5">
        <v>0</v>
      </c>
      <c r="AQ376" s="5">
        <v>1.5E-3</v>
      </c>
      <c r="AR376" s="5">
        <v>0</v>
      </c>
      <c r="AS376" s="5">
        <v>0</v>
      </c>
      <c r="AT376" s="5">
        <v>1.1000000000000001E-3</v>
      </c>
      <c r="AU376" s="5">
        <v>0</v>
      </c>
      <c r="AV376" s="1">
        <v>1</v>
      </c>
    </row>
    <row r="377" spans="1:48">
      <c r="A377" s="1">
        <v>50.14</v>
      </c>
      <c r="B377" s="1">
        <v>1.98</v>
      </c>
      <c r="C377" s="1">
        <v>13.42</v>
      </c>
      <c r="D377" s="1">
        <v>6.8346900000000002</v>
      </c>
      <c r="E377" s="1">
        <v>7.42</v>
      </c>
      <c r="F377" s="1">
        <v>9.66</v>
      </c>
      <c r="G377" s="1">
        <v>3.73</v>
      </c>
      <c r="H377" s="1">
        <v>4.26</v>
      </c>
      <c r="I377" s="1">
        <v>0.11</v>
      </c>
      <c r="J377" s="1">
        <v>1.5</v>
      </c>
      <c r="K377" s="1"/>
      <c r="L377" s="1">
        <v>0.04</v>
      </c>
      <c r="M377" s="1"/>
      <c r="N377" s="3">
        <f t="shared" si="276"/>
        <v>99.09469</v>
      </c>
      <c r="O377" s="2">
        <v>1234</v>
      </c>
      <c r="P377" s="2">
        <v>1E-4</v>
      </c>
      <c r="Q377" s="2" t="s">
        <v>13</v>
      </c>
      <c r="R377" s="2" t="s">
        <v>192</v>
      </c>
      <c r="S377" s="2" t="s">
        <v>145</v>
      </c>
      <c r="T377" s="5">
        <f t="shared" ref="T377:T408" si="303">A377/60.08</f>
        <v>0.83455392809587225</v>
      </c>
      <c r="U377" s="5">
        <f t="shared" ref="U377:U408" si="304">B377/79.9</f>
        <v>2.4780976220275343E-2</v>
      </c>
      <c r="V377" s="5">
        <f t="shared" ref="V377:V408" si="305">C377/50.98</f>
        <v>0.26324048646528053</v>
      </c>
      <c r="W377" s="5">
        <f t="shared" ref="W377:W408" si="306">D377/71.85</f>
        <v>9.5124425887265149E-2</v>
      </c>
      <c r="X377" s="5">
        <f t="shared" ref="X377:X408" si="307">E377/40.3</f>
        <v>0.18411910669975187</v>
      </c>
      <c r="Y377" s="5">
        <f t="shared" ref="Y377:Y408" si="308">F377/56.08</f>
        <v>0.17225392296718975</v>
      </c>
      <c r="Z377" s="5">
        <f t="shared" ref="Z377:Z408" si="309">G377/30.99</f>
        <v>0.12036140690545338</v>
      </c>
      <c r="AA377" s="5">
        <f t="shared" ref="AA377:AA408" si="310">H377/47.1</f>
        <v>9.0445859872611459E-2</v>
      </c>
      <c r="AB377" s="5">
        <f t="shared" ref="AB377:AB408" si="311">I377/70.94</f>
        <v>1.5506061460389062E-3</v>
      </c>
      <c r="AC377" s="5">
        <f t="shared" ref="AC377:AC408" si="312">J377/70.9725</f>
        <v>2.1134946634259751E-2</v>
      </c>
      <c r="AD377" s="5">
        <f t="shared" ref="AD377:AD414" si="313">K377/74.71</f>
        <v>0</v>
      </c>
      <c r="AE377" s="5">
        <f t="shared" ref="AE377:AE414" si="314">L377/75.995</f>
        <v>5.2635041779064407E-4</v>
      </c>
      <c r="AF377" s="5">
        <f t="shared" ref="AF377:AF408" si="315">M377/74.93</f>
        <v>0</v>
      </c>
      <c r="AG377" s="1">
        <f t="shared" si="245"/>
        <v>1.8080920163117891</v>
      </c>
      <c r="AH377" s="1"/>
      <c r="AI377" s="5">
        <f t="shared" si="290"/>
        <v>0.46156607106657399</v>
      </c>
      <c r="AJ377" s="5">
        <f t="shared" si="291"/>
        <v>1.3705594625003913E-2</v>
      </c>
      <c r="AK377" s="5">
        <f t="shared" si="292"/>
        <v>0.14559020453076715</v>
      </c>
      <c r="AL377" s="5">
        <f t="shared" si="293"/>
        <v>5.2610389863511131E-2</v>
      </c>
      <c r="AM377" s="5">
        <f t="shared" si="294"/>
        <v>0.10183060653922063</v>
      </c>
      <c r="AN377" s="5">
        <f t="shared" si="295"/>
        <v>9.5268338897131724E-2</v>
      </c>
      <c r="AO377" s="5">
        <f t="shared" si="296"/>
        <v>6.6568186696034912E-2</v>
      </c>
      <c r="AP377" s="5">
        <f t="shared" si="297"/>
        <v>5.0022819113546092E-2</v>
      </c>
      <c r="AQ377" s="5">
        <f t="shared" si="298"/>
        <v>8.5759249642719407E-4</v>
      </c>
      <c r="AR377" s="5">
        <f t="shared" si="299"/>
        <v>1.1689087968748168E-2</v>
      </c>
      <c r="AS377" s="5">
        <f t="shared" si="300"/>
        <v>0</v>
      </c>
      <c r="AT377" s="5">
        <f t="shared" si="301"/>
        <v>2.9110820303510467E-4</v>
      </c>
      <c r="AU377" s="5">
        <f t="shared" si="302"/>
        <v>0</v>
      </c>
      <c r="AV377" s="1">
        <f t="shared" si="246"/>
        <v>1</v>
      </c>
    </row>
    <row r="378" spans="1:48">
      <c r="A378" s="1">
        <v>50.38</v>
      </c>
      <c r="B378" s="1">
        <v>2.02</v>
      </c>
      <c r="C378" s="1">
        <v>14.55</v>
      </c>
      <c r="D378" s="1">
        <v>6.9247100000000001</v>
      </c>
      <c r="E378" s="1">
        <v>5.8</v>
      </c>
      <c r="F378" s="1">
        <v>9.15</v>
      </c>
      <c r="G378" s="1">
        <v>3.98</v>
      </c>
      <c r="H378" s="1">
        <v>4.5</v>
      </c>
      <c r="I378" s="1">
        <v>0.11</v>
      </c>
      <c r="J378" s="1">
        <v>1.3</v>
      </c>
      <c r="K378" s="1"/>
      <c r="L378" s="1">
        <v>0.02</v>
      </c>
      <c r="M378" s="1"/>
      <c r="N378" s="3">
        <f t="shared" si="276"/>
        <v>98.734710000000007</v>
      </c>
      <c r="O378" s="2">
        <v>1201</v>
      </c>
      <c r="P378" s="2">
        <v>1E-4</v>
      </c>
      <c r="Q378" s="2" t="s">
        <v>62</v>
      </c>
      <c r="S378" s="2" t="s">
        <v>145</v>
      </c>
      <c r="T378" s="5">
        <f t="shared" si="303"/>
        <v>0.83854860186418112</v>
      </c>
      <c r="U378" s="5">
        <f t="shared" si="304"/>
        <v>2.5281602002503126E-2</v>
      </c>
      <c r="V378" s="5">
        <f t="shared" si="305"/>
        <v>0.28540604158493532</v>
      </c>
      <c r="W378" s="5">
        <f t="shared" si="306"/>
        <v>9.6377313848295065E-2</v>
      </c>
      <c r="X378" s="5">
        <f t="shared" si="307"/>
        <v>0.14392059553349876</v>
      </c>
      <c r="Y378" s="5">
        <f t="shared" si="308"/>
        <v>0.16315977175463625</v>
      </c>
      <c r="Z378" s="5">
        <f t="shared" si="309"/>
        <v>0.12842852533075186</v>
      </c>
      <c r="AA378" s="5">
        <f t="shared" si="310"/>
        <v>9.5541401273885343E-2</v>
      </c>
      <c r="AB378" s="5">
        <f t="shared" si="311"/>
        <v>1.5506061460389062E-3</v>
      </c>
      <c r="AC378" s="5">
        <f t="shared" si="312"/>
        <v>1.8316953749691785E-2</v>
      </c>
      <c r="AD378" s="5">
        <f t="shared" si="313"/>
        <v>0</v>
      </c>
      <c r="AE378" s="5">
        <f t="shared" si="314"/>
        <v>2.6317520889532203E-4</v>
      </c>
      <c r="AF378" s="5">
        <f t="shared" si="315"/>
        <v>0</v>
      </c>
      <c r="AG378" s="1">
        <f t="shared" si="245"/>
        <v>1.7967945882973129</v>
      </c>
      <c r="AH378" s="1"/>
      <c r="AI378" s="5">
        <f t="shared" si="290"/>
        <v>0.46669141109714191</v>
      </c>
      <c r="AJ378" s="5">
        <f t="shared" si="291"/>
        <v>1.4070390776533114E-2</v>
      </c>
      <c r="AK378" s="5">
        <f t="shared" si="292"/>
        <v>0.15884177492731275</v>
      </c>
      <c r="AL378" s="5">
        <f t="shared" si="293"/>
        <v>5.363847068329864E-2</v>
      </c>
      <c r="AM378" s="5">
        <f t="shared" si="294"/>
        <v>8.0098524600901361E-2</v>
      </c>
      <c r="AN378" s="5">
        <f t="shared" si="295"/>
        <v>9.0806023580720208E-2</v>
      </c>
      <c r="AO378" s="5">
        <f t="shared" si="296"/>
        <v>7.1476464904346088E-2</v>
      </c>
      <c r="AP378" s="5">
        <f t="shared" si="297"/>
        <v>5.3173246344437597E-2</v>
      </c>
      <c r="AQ378" s="5">
        <f t="shared" si="298"/>
        <v>8.6298464840563606E-4</v>
      </c>
      <c r="AR378" s="5">
        <f t="shared" si="299"/>
        <v>1.0194239157325927E-2</v>
      </c>
      <c r="AS378" s="5">
        <f t="shared" si="300"/>
        <v>0</v>
      </c>
      <c r="AT378" s="5">
        <f t="shared" si="301"/>
        <v>1.464692795767564E-4</v>
      </c>
      <c r="AU378" s="5">
        <f t="shared" si="302"/>
        <v>0</v>
      </c>
      <c r="AV378" s="1">
        <f t="shared" si="246"/>
        <v>1</v>
      </c>
    </row>
    <row r="379" spans="1:48">
      <c r="A379" s="1">
        <v>51.42</v>
      </c>
      <c r="B379" s="1">
        <v>2.25</v>
      </c>
      <c r="C379" s="1">
        <v>17.47</v>
      </c>
      <c r="D379" s="1">
        <v>5.4937680000000002</v>
      </c>
      <c r="E379" s="1">
        <v>2.95</v>
      </c>
      <c r="F379" s="1">
        <v>5.23</v>
      </c>
      <c r="G379" s="1">
        <v>5.77</v>
      </c>
      <c r="H379" s="1">
        <v>5.78</v>
      </c>
      <c r="I379" s="1">
        <v>0.08</v>
      </c>
      <c r="J379" s="1">
        <v>1.6</v>
      </c>
      <c r="K379" s="1"/>
      <c r="L379" s="1">
        <v>0.02</v>
      </c>
      <c r="M379" s="1"/>
      <c r="N379" s="3">
        <f t="shared" si="276"/>
        <v>98.063767999999996</v>
      </c>
      <c r="O379" s="2">
        <v>1121</v>
      </c>
      <c r="P379" s="2">
        <v>1E-4</v>
      </c>
      <c r="Q379" s="2" t="s">
        <v>63</v>
      </c>
      <c r="S379" s="2" t="s">
        <v>190</v>
      </c>
      <c r="T379" s="5">
        <f t="shared" si="303"/>
        <v>0.85585885486018642</v>
      </c>
      <c r="U379" s="5">
        <f t="shared" si="304"/>
        <v>2.8160200250312888E-2</v>
      </c>
      <c r="V379" s="5">
        <f t="shared" si="305"/>
        <v>0.3426834052569635</v>
      </c>
      <c r="W379" s="5">
        <f t="shared" si="306"/>
        <v>7.6461628392484354E-2</v>
      </c>
      <c r="X379" s="5">
        <f t="shared" si="307"/>
        <v>7.3200992555831276E-2</v>
      </c>
      <c r="Y379" s="5">
        <f t="shared" si="308"/>
        <v>9.3259629101283895E-2</v>
      </c>
      <c r="Z379" s="5">
        <f t="shared" si="309"/>
        <v>0.186189093255889</v>
      </c>
      <c r="AA379" s="5">
        <f t="shared" si="310"/>
        <v>0.12271762208067941</v>
      </c>
      <c r="AB379" s="5">
        <f t="shared" si="311"/>
        <v>1.1277135607555681E-3</v>
      </c>
      <c r="AC379" s="5">
        <f t="shared" si="312"/>
        <v>2.2543943076543733E-2</v>
      </c>
      <c r="AD379" s="5">
        <f t="shared" si="313"/>
        <v>0</v>
      </c>
      <c r="AE379" s="5">
        <f t="shared" si="314"/>
        <v>2.6317520889532203E-4</v>
      </c>
      <c r="AF379" s="5">
        <f t="shared" si="315"/>
        <v>0</v>
      </c>
      <c r="AG379" s="1">
        <f t="shared" ref="AG379:AG405" si="316">SUM(T379:AF379)</f>
        <v>1.8024662575998252</v>
      </c>
      <c r="AH379" s="1"/>
      <c r="AI379" s="5">
        <f t="shared" si="290"/>
        <v>0.47482656124717321</v>
      </c>
      <c r="AJ379" s="5">
        <f t="shared" si="291"/>
        <v>1.5623149743624705E-2</v>
      </c>
      <c r="AK379" s="5">
        <f t="shared" si="292"/>
        <v>0.1901191791036814</v>
      </c>
      <c r="AL379" s="5">
        <f t="shared" si="293"/>
        <v>4.2420560201943042E-2</v>
      </c>
      <c r="AM379" s="5">
        <f t="shared" si="294"/>
        <v>4.0611574417657149E-2</v>
      </c>
      <c r="AN379" s="5">
        <f t="shared" si="295"/>
        <v>5.1740013832752119E-2</v>
      </c>
      <c r="AO379" s="5">
        <f t="shared" si="296"/>
        <v>0.10329685366971558</v>
      </c>
      <c r="AP379" s="5">
        <f t="shared" si="297"/>
        <v>6.8083173020997867E-2</v>
      </c>
      <c r="AQ379" s="5">
        <f t="shared" si="298"/>
        <v>6.2565030330012292E-4</v>
      </c>
      <c r="AR379" s="5">
        <f t="shared" si="299"/>
        <v>1.2507276062167946E-2</v>
      </c>
      <c r="AS379" s="5">
        <f t="shared" si="300"/>
        <v>0</v>
      </c>
      <c r="AT379" s="5">
        <f t="shared" si="301"/>
        <v>1.4600839698700809E-4</v>
      </c>
      <c r="AU379" s="5">
        <f t="shared" si="302"/>
        <v>0</v>
      </c>
      <c r="AV379" s="1">
        <f t="shared" ref="AV379:AV405" si="317">SUM(AI379:AU379)</f>
        <v>1.0000000000000002</v>
      </c>
    </row>
    <row r="380" spans="1:48">
      <c r="A380" s="1">
        <v>57.33</v>
      </c>
      <c r="B380" s="1">
        <v>2.23</v>
      </c>
      <c r="C380" s="1">
        <v>18.38</v>
      </c>
      <c r="D380" s="1">
        <v>3.4868540000000001</v>
      </c>
      <c r="E380" s="1">
        <v>1.43</v>
      </c>
      <c r="F380" s="1">
        <v>2.2599999999999998</v>
      </c>
      <c r="G380" s="1">
        <v>6.8</v>
      </c>
      <c r="H380" s="1">
        <v>6.43</v>
      </c>
      <c r="I380" s="1">
        <v>0.04</v>
      </c>
      <c r="J380" s="1">
        <v>0.73</v>
      </c>
      <c r="K380" s="1"/>
      <c r="L380" s="1"/>
      <c r="M380" s="1"/>
      <c r="N380" s="3">
        <f t="shared" si="276"/>
        <v>99.116854000000018</v>
      </c>
      <c r="O380" s="2">
        <v>1064</v>
      </c>
      <c r="P380" s="2">
        <v>1E-4</v>
      </c>
      <c r="Q380" s="2" t="s">
        <v>64</v>
      </c>
      <c r="S380" s="2" t="s">
        <v>191</v>
      </c>
      <c r="T380" s="5">
        <f t="shared" si="303"/>
        <v>0.95422769640479366</v>
      </c>
      <c r="U380" s="5">
        <f t="shared" si="304"/>
        <v>2.7909887359198998E-2</v>
      </c>
      <c r="V380" s="5">
        <f t="shared" si="305"/>
        <v>0.36053354256571207</v>
      </c>
      <c r="W380" s="5">
        <f t="shared" si="306"/>
        <v>4.8529631176061246E-2</v>
      </c>
      <c r="X380" s="5">
        <f t="shared" si="307"/>
        <v>3.5483870967741936E-2</v>
      </c>
      <c r="Y380" s="5">
        <f t="shared" si="308"/>
        <v>4.0299572039942937E-2</v>
      </c>
      <c r="Z380" s="5">
        <f t="shared" si="309"/>
        <v>0.21942562116811876</v>
      </c>
      <c r="AA380" s="5">
        <f t="shared" si="310"/>
        <v>0.13651804670912951</v>
      </c>
      <c r="AB380" s="5">
        <f t="shared" si="311"/>
        <v>5.6385678037778404E-4</v>
      </c>
      <c r="AC380" s="5">
        <f t="shared" si="312"/>
        <v>1.0285674028673078E-2</v>
      </c>
      <c r="AD380" s="5">
        <f t="shared" si="313"/>
        <v>0</v>
      </c>
      <c r="AE380" s="5">
        <f t="shared" si="314"/>
        <v>0</v>
      </c>
      <c r="AF380" s="5">
        <f t="shared" si="315"/>
        <v>0</v>
      </c>
      <c r="AG380" s="1">
        <f t="shared" si="316"/>
        <v>1.8337773991997497</v>
      </c>
      <c r="AH380" s="1"/>
      <c r="AI380" s="5">
        <f t="shared" si="290"/>
        <v>0.52036179354223333</v>
      </c>
      <c r="AJ380" s="5">
        <f t="shared" si="291"/>
        <v>1.5219888396148146E-2</v>
      </c>
      <c r="AK380" s="5">
        <f t="shared" si="292"/>
        <v>0.19660703786787148</v>
      </c>
      <c r="AL380" s="5">
        <f t="shared" si="293"/>
        <v>2.6464297791672701E-2</v>
      </c>
      <c r="AM380" s="5">
        <f t="shared" si="294"/>
        <v>1.9350151759546661E-2</v>
      </c>
      <c r="AN380" s="5">
        <f t="shared" si="295"/>
        <v>2.1976261708498233E-2</v>
      </c>
      <c r="AO380" s="5">
        <f t="shared" si="296"/>
        <v>0.11965771923237514</v>
      </c>
      <c r="AP380" s="5">
        <f t="shared" si="297"/>
        <v>7.4446356885358736E-2</v>
      </c>
      <c r="AQ380" s="5">
        <f t="shared" si="298"/>
        <v>3.0748376581794936E-4</v>
      </c>
      <c r="AR380" s="5">
        <f t="shared" si="299"/>
        <v>5.6090090504778214E-3</v>
      </c>
      <c r="AS380" s="5">
        <f t="shared" si="300"/>
        <v>0</v>
      </c>
      <c r="AT380" s="5">
        <f t="shared" si="301"/>
        <v>0</v>
      </c>
      <c r="AU380" s="5">
        <f t="shared" si="302"/>
        <v>0</v>
      </c>
      <c r="AV380" s="1">
        <f t="shared" si="317"/>
        <v>1.0000000000000002</v>
      </c>
    </row>
    <row r="381" spans="1:48">
      <c r="A381" s="1">
        <v>51.19</v>
      </c>
      <c r="B381" s="1">
        <v>1.84</v>
      </c>
      <c r="C381" s="1">
        <v>15.42</v>
      </c>
      <c r="D381" s="1">
        <v>7.6427459999999998</v>
      </c>
      <c r="E381" s="1">
        <v>5.17</v>
      </c>
      <c r="F381" s="1">
        <v>9.5399999999999991</v>
      </c>
      <c r="G381" s="1">
        <v>2.84</v>
      </c>
      <c r="H381" s="1">
        <v>4.16</v>
      </c>
      <c r="I381" s="1">
        <v>0.13</v>
      </c>
      <c r="J381" s="1">
        <v>1</v>
      </c>
      <c r="K381" s="1"/>
      <c r="L381" s="1">
        <v>0.05</v>
      </c>
      <c r="M381" s="1"/>
      <c r="N381" s="3">
        <f t="shared" si="276"/>
        <v>98.982746000000006</v>
      </c>
      <c r="O381" s="2">
        <v>1176</v>
      </c>
      <c r="P381" s="2">
        <v>1E-4</v>
      </c>
      <c r="Q381" s="2" t="s">
        <v>5</v>
      </c>
      <c r="S381" s="2" t="s">
        <v>149</v>
      </c>
      <c r="T381" s="5">
        <f t="shared" si="303"/>
        <v>0.85203062583222366</v>
      </c>
      <c r="U381" s="5">
        <f t="shared" si="304"/>
        <v>2.3028785982478098E-2</v>
      </c>
      <c r="V381" s="5">
        <f t="shared" si="305"/>
        <v>0.30247155747351906</v>
      </c>
      <c r="W381" s="5">
        <f t="shared" si="306"/>
        <v>0.10637085594989562</v>
      </c>
      <c r="X381" s="5">
        <f t="shared" si="307"/>
        <v>0.12828784119106701</v>
      </c>
      <c r="Y381" s="5">
        <f t="shared" si="308"/>
        <v>0.170114122681883</v>
      </c>
      <c r="Z381" s="5">
        <f t="shared" si="309"/>
        <v>9.1642465311390767E-2</v>
      </c>
      <c r="AA381" s="5">
        <f t="shared" si="310"/>
        <v>8.8322717622080674E-2</v>
      </c>
      <c r="AB381" s="5">
        <f t="shared" si="311"/>
        <v>1.8325345362277983E-3</v>
      </c>
      <c r="AC381" s="5">
        <f t="shared" si="312"/>
        <v>1.4089964422839833E-2</v>
      </c>
      <c r="AD381" s="5">
        <f t="shared" si="313"/>
        <v>0</v>
      </c>
      <c r="AE381" s="5">
        <f t="shared" si="314"/>
        <v>6.5793802223830511E-4</v>
      </c>
      <c r="AF381" s="5">
        <f t="shared" si="315"/>
        <v>0</v>
      </c>
      <c r="AG381" s="1">
        <f t="shared" si="316"/>
        <v>1.7788494090258438</v>
      </c>
      <c r="AH381" s="1"/>
      <c r="AI381" s="5">
        <f t="shared" si="290"/>
        <v>0.47897850234485195</v>
      </c>
      <c r="AJ381" s="5">
        <f t="shared" si="291"/>
        <v>1.294588842969536E-2</v>
      </c>
      <c r="AK381" s="5">
        <f t="shared" si="292"/>
        <v>0.17003775358317846</v>
      </c>
      <c r="AL381" s="5">
        <f t="shared" si="293"/>
        <v>5.9797560945953142E-2</v>
      </c>
      <c r="AM381" s="5">
        <f t="shared" si="294"/>
        <v>7.211843821075424E-2</v>
      </c>
      <c r="AN381" s="5">
        <f t="shared" si="295"/>
        <v>9.563154802128139E-2</v>
      </c>
      <c r="AO381" s="5">
        <f t="shared" si="296"/>
        <v>5.1517832170839682E-2</v>
      </c>
      <c r="AP381" s="5">
        <f t="shared" si="297"/>
        <v>4.9651599047076778E-2</v>
      </c>
      <c r="AQ381" s="5">
        <f t="shared" si="298"/>
        <v>1.0301796919568106E-3</v>
      </c>
      <c r="AR381" s="5">
        <f t="shared" si="299"/>
        <v>7.920830370096341E-3</v>
      </c>
      <c r="AS381" s="5">
        <f t="shared" si="300"/>
        <v>0</v>
      </c>
      <c r="AT381" s="5">
        <f t="shared" si="301"/>
        <v>3.6986718431585139E-4</v>
      </c>
      <c r="AU381" s="5">
        <f t="shared" si="302"/>
        <v>0</v>
      </c>
      <c r="AV381" s="1">
        <f t="shared" si="317"/>
        <v>1</v>
      </c>
    </row>
    <row r="382" spans="1:48">
      <c r="A382" s="1">
        <v>53.43</v>
      </c>
      <c r="B382" s="1">
        <v>2.29</v>
      </c>
      <c r="C382" s="1">
        <v>16.05</v>
      </c>
      <c r="D382" s="1">
        <v>7.5207219999999992</v>
      </c>
      <c r="E382" s="1">
        <v>3.48</v>
      </c>
      <c r="F382" s="1">
        <v>7.44</v>
      </c>
      <c r="G382" s="1">
        <v>2.78</v>
      </c>
      <c r="H382" s="1">
        <v>4.9400000000000004</v>
      </c>
      <c r="I382" s="1">
        <v>0.1</v>
      </c>
      <c r="J382" s="1">
        <v>1.1100000000000001</v>
      </c>
      <c r="K382" s="1"/>
      <c r="L382" s="1"/>
      <c r="M382" s="1"/>
      <c r="N382" s="3">
        <f t="shared" si="276"/>
        <v>99.140721999999982</v>
      </c>
      <c r="O382" s="2">
        <v>1145</v>
      </c>
      <c r="P382" s="2">
        <v>1E-4</v>
      </c>
      <c r="Q382" s="2" t="s">
        <v>10</v>
      </c>
      <c r="S382" s="2" t="s">
        <v>149</v>
      </c>
      <c r="T382" s="5">
        <f t="shared" si="303"/>
        <v>0.88931424766977363</v>
      </c>
      <c r="U382" s="5">
        <f t="shared" si="304"/>
        <v>2.8660826032540675E-2</v>
      </c>
      <c r="V382" s="5">
        <f t="shared" si="305"/>
        <v>0.31482934484111419</v>
      </c>
      <c r="W382" s="5">
        <f t="shared" si="306"/>
        <v>0.10467254001391789</v>
      </c>
      <c r="X382" s="5">
        <f t="shared" si="307"/>
        <v>8.6352357320099257E-2</v>
      </c>
      <c r="Y382" s="5">
        <f t="shared" si="308"/>
        <v>0.13266761768901569</v>
      </c>
      <c r="Z382" s="5">
        <f t="shared" si="309"/>
        <v>8.9706356889319133E-2</v>
      </c>
      <c r="AA382" s="5">
        <f t="shared" si="310"/>
        <v>0.10488322717622081</v>
      </c>
      <c r="AB382" s="5">
        <f t="shared" si="311"/>
        <v>1.4096419509444602E-3</v>
      </c>
      <c r="AC382" s="5">
        <f t="shared" si="312"/>
        <v>1.5639860509352215E-2</v>
      </c>
      <c r="AD382" s="5">
        <f t="shared" si="313"/>
        <v>0</v>
      </c>
      <c r="AE382" s="5">
        <f t="shared" si="314"/>
        <v>0</v>
      </c>
      <c r="AF382" s="5">
        <f t="shared" si="315"/>
        <v>0</v>
      </c>
      <c r="AG382" s="1">
        <f t="shared" si="316"/>
        <v>1.768136020092298</v>
      </c>
      <c r="AH382" s="1"/>
      <c r="AI382" s="5">
        <f t="shared" si="290"/>
        <v>0.50296710070040362</v>
      </c>
      <c r="AJ382" s="5">
        <f t="shared" si="291"/>
        <v>1.6209627374168058E-2</v>
      </c>
      <c r="AK382" s="5">
        <f t="shared" si="292"/>
        <v>0.17805719767231476</v>
      </c>
      <c r="AL382" s="5">
        <f t="shared" si="293"/>
        <v>5.9199370876712253E-2</v>
      </c>
      <c r="AM382" s="5">
        <f t="shared" si="294"/>
        <v>4.8838073733485504E-2</v>
      </c>
      <c r="AN382" s="5">
        <f t="shared" si="295"/>
        <v>7.5032472717845744E-2</v>
      </c>
      <c r="AO382" s="5">
        <f t="shared" si="296"/>
        <v>5.0734986375446614E-2</v>
      </c>
      <c r="AP382" s="5">
        <f t="shared" si="297"/>
        <v>5.9318528656378954E-2</v>
      </c>
      <c r="AQ382" s="5">
        <f t="shared" si="298"/>
        <v>7.9724745999511725E-4</v>
      </c>
      <c r="AR382" s="5">
        <f t="shared" si="299"/>
        <v>8.8453944332494306E-3</v>
      </c>
      <c r="AS382" s="5">
        <f t="shared" si="300"/>
        <v>0</v>
      </c>
      <c r="AT382" s="5">
        <f t="shared" si="301"/>
        <v>0</v>
      </c>
      <c r="AU382" s="5">
        <f t="shared" si="302"/>
        <v>0</v>
      </c>
      <c r="AV382" s="1">
        <f t="shared" si="317"/>
        <v>1</v>
      </c>
    </row>
    <row r="383" spans="1:48">
      <c r="A383" s="1">
        <v>52.17</v>
      </c>
      <c r="B383" s="1">
        <v>2.57</v>
      </c>
      <c r="C383" s="1">
        <v>16.399999999999999</v>
      </c>
      <c r="D383" s="1">
        <v>7.4327260000000006</v>
      </c>
      <c r="E383" s="1">
        <v>3.03</v>
      </c>
      <c r="F383" s="1">
        <v>6.74</v>
      </c>
      <c r="G383" s="1">
        <v>3.17</v>
      </c>
      <c r="H383" s="1">
        <v>5.45</v>
      </c>
      <c r="I383" s="1">
        <v>0.11</v>
      </c>
      <c r="J383" s="1">
        <v>1.64</v>
      </c>
      <c r="K383" s="1"/>
      <c r="L383" s="1"/>
      <c r="M383" s="1"/>
      <c r="N383" s="3">
        <f t="shared" si="276"/>
        <v>98.712726000000004</v>
      </c>
      <c r="O383" s="2">
        <v>1133</v>
      </c>
      <c r="P383" s="2">
        <v>1E-4</v>
      </c>
      <c r="Q383" s="2" t="s">
        <v>10</v>
      </c>
      <c r="S383" s="2" t="s">
        <v>149</v>
      </c>
      <c r="T383" s="5">
        <f t="shared" si="303"/>
        <v>0.86834221038615189</v>
      </c>
      <c r="U383" s="5">
        <f t="shared" si="304"/>
        <v>3.2165206508135168E-2</v>
      </c>
      <c r="V383" s="5">
        <f t="shared" si="305"/>
        <v>0.32169478226755588</v>
      </c>
      <c r="W383" s="5">
        <f t="shared" si="306"/>
        <v>0.10344782185107865</v>
      </c>
      <c r="X383" s="5">
        <f t="shared" si="307"/>
        <v>7.518610421836229E-2</v>
      </c>
      <c r="Y383" s="5">
        <f t="shared" si="308"/>
        <v>0.12018544935805993</v>
      </c>
      <c r="Z383" s="5">
        <f t="shared" si="309"/>
        <v>0.10229106163278477</v>
      </c>
      <c r="AA383" s="5">
        <f t="shared" si="310"/>
        <v>0.11571125265392782</v>
      </c>
      <c r="AB383" s="5">
        <f t="shared" si="311"/>
        <v>1.5506061460389062E-3</v>
      </c>
      <c r="AC383" s="5">
        <f t="shared" si="312"/>
        <v>2.3107541653457325E-2</v>
      </c>
      <c r="AD383" s="5">
        <f t="shared" si="313"/>
        <v>0</v>
      </c>
      <c r="AE383" s="5">
        <f t="shared" si="314"/>
        <v>0</v>
      </c>
      <c r="AF383" s="5">
        <f t="shared" si="315"/>
        <v>0</v>
      </c>
      <c r="AG383" s="1">
        <f t="shared" si="316"/>
        <v>1.7636820366755526</v>
      </c>
      <c r="AH383" s="1"/>
      <c r="AI383" s="5">
        <f t="shared" si="290"/>
        <v>0.4923462349386577</v>
      </c>
      <c r="AJ383" s="5">
        <f t="shared" si="291"/>
        <v>1.8237531391295952E-2</v>
      </c>
      <c r="AK383" s="5">
        <f t="shared" si="292"/>
        <v>0.18239953437068143</v>
      </c>
      <c r="AL383" s="5">
        <f t="shared" si="293"/>
        <v>5.865446248240546E-2</v>
      </c>
      <c r="AM383" s="5">
        <f t="shared" si="294"/>
        <v>4.2630192208616087E-2</v>
      </c>
      <c r="AN383" s="5">
        <f t="shared" si="295"/>
        <v>6.8144624064212359E-2</v>
      </c>
      <c r="AO383" s="5">
        <f t="shared" si="296"/>
        <v>5.7998584498597044E-2</v>
      </c>
      <c r="AP383" s="5">
        <f t="shared" si="297"/>
        <v>6.5607774104246938E-2</v>
      </c>
      <c r="AQ383" s="5">
        <f t="shared" si="298"/>
        <v>8.7918690205731004E-4</v>
      </c>
      <c r="AR383" s="5">
        <f t="shared" si="299"/>
        <v>1.3101875039229759E-2</v>
      </c>
      <c r="AS383" s="5">
        <f t="shared" si="300"/>
        <v>0</v>
      </c>
      <c r="AT383" s="5">
        <f t="shared" si="301"/>
        <v>0</v>
      </c>
      <c r="AU383" s="5">
        <f t="shared" si="302"/>
        <v>0</v>
      </c>
      <c r="AV383" s="1">
        <f t="shared" si="317"/>
        <v>1</v>
      </c>
    </row>
    <row r="384" spans="1:48">
      <c r="A384" s="1">
        <v>50.1</v>
      </c>
      <c r="B384" s="1">
        <v>2.48</v>
      </c>
      <c r="C384" s="1">
        <v>17.309999999999999</v>
      </c>
      <c r="D384" s="1">
        <v>7.6586980000000002</v>
      </c>
      <c r="E384" s="1">
        <v>3.03</v>
      </c>
      <c r="F384" s="1">
        <v>6.5</v>
      </c>
      <c r="G384" s="1">
        <v>4.8600000000000003</v>
      </c>
      <c r="H384" s="1">
        <v>5.4</v>
      </c>
      <c r="I384" s="1">
        <v>0.12</v>
      </c>
      <c r="J384" s="1">
        <v>1.87</v>
      </c>
      <c r="K384" s="1"/>
      <c r="L384" s="1"/>
      <c r="M384" s="1"/>
      <c r="N384" s="3">
        <f t="shared" si="276"/>
        <v>99.328698000000017</v>
      </c>
      <c r="O384" s="2">
        <v>1116</v>
      </c>
      <c r="P384" s="2">
        <v>1E-4</v>
      </c>
      <c r="Q384" s="2" t="s">
        <v>17</v>
      </c>
      <c r="S384" s="2" t="s">
        <v>145</v>
      </c>
      <c r="T384" s="5">
        <f t="shared" si="303"/>
        <v>0.83388814913448739</v>
      </c>
      <c r="U384" s="5">
        <f t="shared" si="304"/>
        <v>3.103879849812265E-2</v>
      </c>
      <c r="V384" s="5">
        <f t="shared" si="305"/>
        <v>0.33954491957630445</v>
      </c>
      <c r="W384" s="5">
        <f t="shared" si="306"/>
        <v>0.10659287404314545</v>
      </c>
      <c r="X384" s="5">
        <f t="shared" si="307"/>
        <v>7.518610421836229E-2</v>
      </c>
      <c r="Y384" s="5">
        <f t="shared" si="308"/>
        <v>0.1159058487874465</v>
      </c>
      <c r="Z384" s="5">
        <f t="shared" si="309"/>
        <v>0.15682478218780255</v>
      </c>
      <c r="AA384" s="5">
        <f t="shared" si="310"/>
        <v>0.11464968152866242</v>
      </c>
      <c r="AB384" s="5">
        <f t="shared" si="311"/>
        <v>1.6915703411333521E-3</v>
      </c>
      <c r="AC384" s="5">
        <f t="shared" si="312"/>
        <v>2.634823347071049E-2</v>
      </c>
      <c r="AD384" s="5">
        <f t="shared" si="313"/>
        <v>0</v>
      </c>
      <c r="AE384" s="5">
        <f t="shared" si="314"/>
        <v>0</v>
      </c>
      <c r="AF384" s="5">
        <f t="shared" si="315"/>
        <v>0</v>
      </c>
      <c r="AG384" s="1">
        <f t="shared" si="316"/>
        <v>1.8016709617861777</v>
      </c>
      <c r="AH384" s="1"/>
      <c r="AI384" s="5">
        <f t="shared" si="290"/>
        <v>0.46284153256695115</v>
      </c>
      <c r="AJ384" s="5">
        <f t="shared" si="291"/>
        <v>1.7227784182829237E-2</v>
      </c>
      <c r="AK384" s="5">
        <f t="shared" si="292"/>
        <v>0.18846111569655283</v>
      </c>
      <c r="AL384" s="5">
        <f t="shared" si="293"/>
        <v>5.9163341311484097E-2</v>
      </c>
      <c r="AM384" s="5">
        <f t="shared" si="294"/>
        <v>4.1731318211302437E-2</v>
      </c>
      <c r="AN384" s="5">
        <f t="shared" si="295"/>
        <v>6.4332417653297461E-2</v>
      </c>
      <c r="AO384" s="5">
        <f t="shared" si="296"/>
        <v>8.7044074924938764E-2</v>
      </c>
      <c r="AP384" s="5">
        <f t="shared" si="297"/>
        <v>6.3635194194948147E-2</v>
      </c>
      <c r="AQ384" s="5">
        <f t="shared" si="298"/>
        <v>9.3888971794068785E-4</v>
      </c>
      <c r="AR384" s="5">
        <f t="shared" si="299"/>
        <v>1.4624331539755092E-2</v>
      </c>
      <c r="AS384" s="5">
        <f t="shared" si="300"/>
        <v>0</v>
      </c>
      <c r="AT384" s="5">
        <f t="shared" si="301"/>
        <v>0</v>
      </c>
      <c r="AU384" s="5">
        <f t="shared" si="302"/>
        <v>0</v>
      </c>
      <c r="AV384" s="1">
        <f t="shared" si="317"/>
        <v>0.99999999999999967</v>
      </c>
    </row>
    <row r="385" spans="1:48">
      <c r="A385" s="1">
        <v>54.02</v>
      </c>
      <c r="B385" s="1">
        <v>2.41</v>
      </c>
      <c r="C385" s="1">
        <v>18.45</v>
      </c>
      <c r="D385" s="1">
        <v>5.3487779999999994</v>
      </c>
      <c r="E385" s="1">
        <v>1.72</v>
      </c>
      <c r="F385" s="1">
        <v>3.34</v>
      </c>
      <c r="G385" s="1">
        <v>6.22</v>
      </c>
      <c r="H385" s="1">
        <v>6.24</v>
      </c>
      <c r="I385" s="1">
        <v>0.09</v>
      </c>
      <c r="J385" s="1">
        <v>1.1000000000000001</v>
      </c>
      <c r="K385" s="1"/>
      <c r="L385" s="1">
        <v>0.04</v>
      </c>
      <c r="M385" s="1"/>
      <c r="N385" s="3">
        <f t="shared" si="276"/>
        <v>98.978778000000005</v>
      </c>
      <c r="O385" s="2">
        <v>1092.5</v>
      </c>
      <c r="P385" s="2">
        <v>1E-4</v>
      </c>
      <c r="Q385" s="2" t="s">
        <v>5</v>
      </c>
      <c r="S385" s="2" t="s">
        <v>190</v>
      </c>
      <c r="T385" s="5">
        <f t="shared" si="303"/>
        <v>0.89913448735019985</v>
      </c>
      <c r="U385" s="5">
        <f t="shared" si="304"/>
        <v>3.016270337922403E-2</v>
      </c>
      <c r="V385" s="5">
        <f t="shared" si="305"/>
        <v>0.36190663005100038</v>
      </c>
      <c r="W385" s="5">
        <f t="shared" si="306"/>
        <v>7.4443674321503131E-2</v>
      </c>
      <c r="X385" s="5">
        <f t="shared" si="307"/>
        <v>4.2679900744416875E-2</v>
      </c>
      <c r="Y385" s="5">
        <f t="shared" si="308"/>
        <v>5.9557774607703277E-2</v>
      </c>
      <c r="Z385" s="5">
        <f t="shared" si="309"/>
        <v>0.20070990642142628</v>
      </c>
      <c r="AA385" s="5">
        <f t="shared" si="310"/>
        <v>0.13248407643312102</v>
      </c>
      <c r="AB385" s="5">
        <f t="shared" si="311"/>
        <v>1.268677755850014E-3</v>
      </c>
      <c r="AC385" s="5">
        <f t="shared" si="312"/>
        <v>1.5498960865123817E-2</v>
      </c>
      <c r="AD385" s="5">
        <f t="shared" si="313"/>
        <v>0</v>
      </c>
      <c r="AE385" s="5">
        <f t="shared" si="314"/>
        <v>5.2635041779064407E-4</v>
      </c>
      <c r="AF385" s="5">
        <f t="shared" si="315"/>
        <v>0</v>
      </c>
      <c r="AG385" s="1">
        <f t="shared" si="316"/>
        <v>1.8183731423473593</v>
      </c>
      <c r="AH385" s="1"/>
      <c r="AI385" s="5">
        <f t="shared" si="290"/>
        <v>0.49447193560585512</v>
      </c>
      <c r="AJ385" s="5">
        <f t="shared" si="291"/>
        <v>1.6587741358897679E-2</v>
      </c>
      <c r="AK385" s="5">
        <f t="shared" si="292"/>
        <v>0.19902770318297314</v>
      </c>
      <c r="AL385" s="5">
        <f t="shared" si="293"/>
        <v>4.0939712860806401E-2</v>
      </c>
      <c r="AM385" s="5">
        <f t="shared" si="294"/>
        <v>2.3471475546169192E-2</v>
      </c>
      <c r="AN385" s="5">
        <f t="shared" si="295"/>
        <v>3.275332945735189E-2</v>
      </c>
      <c r="AO385" s="5">
        <f t="shared" si="296"/>
        <v>0.11037883355576156</v>
      </c>
      <c r="AP385" s="5">
        <f t="shared" si="297"/>
        <v>7.2858575254854327E-2</v>
      </c>
      <c r="AQ385" s="5">
        <f t="shared" si="298"/>
        <v>6.9769934800745193E-4</v>
      </c>
      <c r="AR385" s="5">
        <f t="shared" si="299"/>
        <v>8.5235315591584392E-3</v>
      </c>
      <c r="AS385" s="5">
        <f t="shared" si="300"/>
        <v>0</v>
      </c>
      <c r="AT385" s="5">
        <f t="shared" si="301"/>
        <v>2.8946227016484204E-4</v>
      </c>
      <c r="AU385" s="5">
        <f t="shared" si="302"/>
        <v>0</v>
      </c>
      <c r="AV385" s="1">
        <f t="shared" si="317"/>
        <v>1.0000000000000002</v>
      </c>
    </row>
    <row r="386" spans="1:48">
      <c r="A386" s="1">
        <v>47.1</v>
      </c>
      <c r="B386" s="1">
        <v>1.91</v>
      </c>
      <c r="C386" s="1">
        <v>15.53</v>
      </c>
      <c r="D386" s="1">
        <v>12.726574000000001</v>
      </c>
      <c r="E386" s="1">
        <v>3.96</v>
      </c>
      <c r="F386" s="1">
        <v>10.119999999999999</v>
      </c>
      <c r="G386" s="1">
        <v>2.4</v>
      </c>
      <c r="H386" s="1">
        <v>4.05</v>
      </c>
      <c r="I386" s="1">
        <v>0.24</v>
      </c>
      <c r="J386" s="1">
        <v>1.2</v>
      </c>
      <c r="K386" s="1"/>
      <c r="L386" s="1"/>
      <c r="M386" s="1"/>
      <c r="N386" s="3">
        <f t="shared" si="276"/>
        <v>99.23657399999999</v>
      </c>
      <c r="O386" s="2">
        <v>1145</v>
      </c>
      <c r="P386" s="2">
        <v>1E-4</v>
      </c>
      <c r="Q386" s="2" t="s">
        <v>65</v>
      </c>
      <c r="S386" s="2" t="s">
        <v>147</v>
      </c>
      <c r="T386" s="5">
        <f t="shared" si="303"/>
        <v>0.78395472703062585</v>
      </c>
      <c r="U386" s="5">
        <f t="shared" si="304"/>
        <v>2.3904881101376719E-2</v>
      </c>
      <c r="V386" s="5">
        <f t="shared" si="305"/>
        <v>0.30462926637897214</v>
      </c>
      <c r="W386" s="5">
        <f t="shared" si="306"/>
        <v>0.17712698677800978</v>
      </c>
      <c r="X386" s="5">
        <f t="shared" si="307"/>
        <v>9.8263027295285368E-2</v>
      </c>
      <c r="Y386" s="5">
        <f t="shared" si="308"/>
        <v>0.18045649072753209</v>
      </c>
      <c r="Z386" s="5">
        <f t="shared" si="309"/>
        <v>7.7444336882865436E-2</v>
      </c>
      <c r="AA386" s="5">
        <f t="shared" si="310"/>
        <v>8.598726114649681E-2</v>
      </c>
      <c r="AB386" s="5">
        <f t="shared" si="311"/>
        <v>3.3831406822667043E-3</v>
      </c>
      <c r="AC386" s="5">
        <f t="shared" si="312"/>
        <v>1.6907957307407798E-2</v>
      </c>
      <c r="AD386" s="5">
        <f t="shared" si="313"/>
        <v>0</v>
      </c>
      <c r="AE386" s="5">
        <f t="shared" si="314"/>
        <v>0</v>
      </c>
      <c r="AF386" s="5">
        <f t="shared" si="315"/>
        <v>0</v>
      </c>
      <c r="AG386" s="1">
        <f t="shared" si="316"/>
        <v>1.7520580753308388</v>
      </c>
      <c r="AH386" s="1"/>
      <c r="AI386" s="5">
        <f t="shared" si="290"/>
        <v>0.4474479117266662</v>
      </c>
      <c r="AJ386" s="5">
        <f t="shared" si="291"/>
        <v>1.3643886260369989E-2</v>
      </c>
      <c r="AK386" s="5">
        <f t="shared" si="292"/>
        <v>0.17386938861684104</v>
      </c>
      <c r="AL386" s="5">
        <f t="shared" si="293"/>
        <v>0.10109652714825856</v>
      </c>
      <c r="AM386" s="5">
        <f t="shared" si="294"/>
        <v>5.6084343709172133E-2</v>
      </c>
      <c r="AN386" s="5">
        <f t="shared" si="295"/>
        <v>0.10299686595346261</v>
      </c>
      <c r="AO386" s="5">
        <f t="shared" si="296"/>
        <v>4.420192342553584E-2</v>
      </c>
      <c r="AP386" s="5">
        <f t="shared" si="297"/>
        <v>4.9077860121879778E-2</v>
      </c>
      <c r="AQ386" s="5">
        <f t="shared" si="298"/>
        <v>1.9309523639094385E-3</v>
      </c>
      <c r="AR386" s="5">
        <f t="shared" si="299"/>
        <v>9.6503406739043684E-3</v>
      </c>
      <c r="AS386" s="5">
        <f t="shared" si="300"/>
        <v>0</v>
      </c>
      <c r="AT386" s="5">
        <f t="shared" si="301"/>
        <v>0</v>
      </c>
      <c r="AU386" s="5">
        <f t="shared" si="302"/>
        <v>0</v>
      </c>
      <c r="AV386" s="1">
        <f t="shared" si="317"/>
        <v>0.99999999999999989</v>
      </c>
    </row>
    <row r="387" spans="1:48">
      <c r="A387" s="1">
        <v>44.32</v>
      </c>
      <c r="B387" s="1">
        <v>1.31</v>
      </c>
      <c r="C387" s="1">
        <v>18.18</v>
      </c>
      <c r="D387" s="1">
        <v>11.52956</v>
      </c>
      <c r="E387" s="1">
        <v>3.22</v>
      </c>
      <c r="F387" s="1">
        <v>8.9499999999999993</v>
      </c>
      <c r="G387" s="1">
        <v>5.29</v>
      </c>
      <c r="H387" s="1">
        <v>4.28</v>
      </c>
      <c r="I387" s="1">
        <v>0.24</v>
      </c>
      <c r="J387" s="1">
        <v>1.37</v>
      </c>
      <c r="K387" s="1"/>
      <c r="L387" s="1">
        <v>0.01</v>
      </c>
      <c r="M387" s="1"/>
      <c r="N387" s="3">
        <f t="shared" si="276"/>
        <v>98.699560000000019</v>
      </c>
      <c r="O387" s="2">
        <v>1116</v>
      </c>
      <c r="P387" s="2">
        <v>1E-4</v>
      </c>
      <c r="Q387" s="2" t="s">
        <v>63</v>
      </c>
      <c r="S387" s="2" t="s">
        <v>141</v>
      </c>
      <c r="T387" s="5">
        <f t="shared" si="303"/>
        <v>0.73768308921438086</v>
      </c>
      <c r="U387" s="5">
        <f t="shared" si="304"/>
        <v>1.6395494367959951E-2</v>
      </c>
      <c r="V387" s="5">
        <f t="shared" si="305"/>
        <v>0.35661043546488819</v>
      </c>
      <c r="W387" s="5">
        <f t="shared" si="306"/>
        <v>0.16046708420320113</v>
      </c>
      <c r="X387" s="5">
        <f t="shared" si="307"/>
        <v>7.9900744416873462E-2</v>
      </c>
      <c r="Y387" s="5">
        <f t="shared" si="308"/>
        <v>0.15959343794579173</v>
      </c>
      <c r="Z387" s="5">
        <f t="shared" si="309"/>
        <v>0.17070022587931591</v>
      </c>
      <c r="AA387" s="5">
        <f t="shared" si="310"/>
        <v>9.087048832271763E-2</v>
      </c>
      <c r="AB387" s="5">
        <f t="shared" si="311"/>
        <v>3.3831406822667043E-3</v>
      </c>
      <c r="AC387" s="5">
        <f t="shared" si="312"/>
        <v>1.9303251259290572E-2</v>
      </c>
      <c r="AD387" s="5">
        <f t="shared" si="313"/>
        <v>0</v>
      </c>
      <c r="AE387" s="5">
        <f t="shared" si="314"/>
        <v>1.3158760444766102E-4</v>
      </c>
      <c r="AF387" s="5">
        <f t="shared" si="315"/>
        <v>0</v>
      </c>
      <c r="AG387" s="1">
        <f t="shared" si="316"/>
        <v>1.7950389793611339</v>
      </c>
      <c r="AH387" s="1"/>
      <c r="AI387" s="5">
        <f t="shared" si="290"/>
        <v>0.41095658517506239</v>
      </c>
      <c r="AJ387" s="5">
        <f t="shared" si="291"/>
        <v>9.1337818044459479E-3</v>
      </c>
      <c r="AK387" s="5">
        <f t="shared" si="292"/>
        <v>0.19866445217351669</v>
      </c>
      <c r="AL387" s="5">
        <f t="shared" si="293"/>
        <v>8.9394763037576166E-2</v>
      </c>
      <c r="AM387" s="5">
        <f t="shared" si="294"/>
        <v>4.4511982934939194E-2</v>
      </c>
      <c r="AN387" s="5">
        <f t="shared" si="295"/>
        <v>8.8908062599616686E-2</v>
      </c>
      <c r="AO387" s="5">
        <f t="shared" si="296"/>
        <v>9.5095553824724871E-2</v>
      </c>
      <c r="AP387" s="5">
        <f t="shared" si="297"/>
        <v>5.0623128170207775E-2</v>
      </c>
      <c r="AQ387" s="5">
        <f t="shared" si="298"/>
        <v>1.8847171126449779E-3</v>
      </c>
      <c r="AR387" s="5">
        <f t="shared" si="299"/>
        <v>1.0753666901518053E-2</v>
      </c>
      <c r="AS387" s="5">
        <f t="shared" si="300"/>
        <v>0</v>
      </c>
      <c r="AT387" s="5">
        <f t="shared" si="301"/>
        <v>7.3306265747217315E-5</v>
      </c>
      <c r="AU387" s="5">
        <f t="shared" si="302"/>
        <v>0</v>
      </c>
      <c r="AV387" s="1">
        <f t="shared" si="317"/>
        <v>0.99999999999999989</v>
      </c>
    </row>
    <row r="388" spans="1:48">
      <c r="A388" s="1">
        <v>47.32</v>
      </c>
      <c r="B388" s="1">
        <v>1.49</v>
      </c>
      <c r="C388" s="1">
        <v>16.39</v>
      </c>
      <c r="D388" s="1">
        <f>1.71*0.8998+8.22</f>
        <v>9.7586580000000005</v>
      </c>
      <c r="E388" s="1">
        <v>4.96</v>
      </c>
      <c r="F388" s="1">
        <v>10.78</v>
      </c>
      <c r="G388" s="1">
        <v>2.35</v>
      </c>
      <c r="H388" s="1">
        <v>4.34</v>
      </c>
      <c r="I388" s="1">
        <v>0.19</v>
      </c>
      <c r="J388" s="1">
        <v>1.21</v>
      </c>
      <c r="K388" s="1"/>
      <c r="L388" s="1">
        <v>0.03</v>
      </c>
      <c r="M388" s="1"/>
      <c r="N388" s="3">
        <f t="shared" si="276"/>
        <v>98.818657999999985</v>
      </c>
      <c r="O388" s="2">
        <v>1160</v>
      </c>
      <c r="P388" s="2">
        <v>1E-4</v>
      </c>
      <c r="Q388" s="2" t="s">
        <v>66</v>
      </c>
      <c r="S388" s="2" t="s">
        <v>147</v>
      </c>
      <c r="T388" s="5">
        <f t="shared" si="303"/>
        <v>0.7876165113182424</v>
      </c>
      <c r="U388" s="5">
        <f t="shared" si="304"/>
        <v>1.8648310387984979E-2</v>
      </c>
      <c r="V388" s="5">
        <f t="shared" si="305"/>
        <v>0.32149862691251474</v>
      </c>
      <c r="W388" s="5">
        <f t="shared" si="306"/>
        <v>0.13581987473903967</v>
      </c>
      <c r="X388" s="5">
        <f t="shared" si="307"/>
        <v>0.12307692307692308</v>
      </c>
      <c r="Y388" s="5">
        <f t="shared" si="308"/>
        <v>0.19222539229671898</v>
      </c>
      <c r="Z388" s="5">
        <f t="shared" si="309"/>
        <v>7.5830913197805744E-2</v>
      </c>
      <c r="AA388" s="5">
        <f t="shared" si="310"/>
        <v>9.2144373673036087E-2</v>
      </c>
      <c r="AB388" s="5">
        <f t="shared" si="311"/>
        <v>2.6783197067944743E-3</v>
      </c>
      <c r="AC388" s="5">
        <f t="shared" si="312"/>
        <v>1.7048856951636198E-2</v>
      </c>
      <c r="AD388" s="5">
        <f t="shared" si="313"/>
        <v>0</v>
      </c>
      <c r="AE388" s="5">
        <f t="shared" si="314"/>
        <v>3.9476281334298308E-4</v>
      </c>
      <c r="AF388" s="5">
        <f t="shared" si="315"/>
        <v>0</v>
      </c>
      <c r="AG388" s="1">
        <f t="shared" si="316"/>
        <v>1.7669828650740391</v>
      </c>
      <c r="AH388" s="1"/>
      <c r="AI388" s="5">
        <f t="shared" si="290"/>
        <v>0.44574088797699807</v>
      </c>
      <c r="AJ388" s="5">
        <f t="shared" si="291"/>
        <v>1.0553758475299978E-2</v>
      </c>
      <c r="AK388" s="5">
        <f t="shared" si="292"/>
        <v>0.18194778979876722</v>
      </c>
      <c r="AL388" s="5">
        <f t="shared" si="293"/>
        <v>7.6865416990531274E-2</v>
      </c>
      <c r="AM388" s="5">
        <f t="shared" si="294"/>
        <v>6.9653716235536886E-2</v>
      </c>
      <c r="AN388" s="5">
        <f t="shared" si="295"/>
        <v>0.10878735504244093</v>
      </c>
      <c r="AO388" s="5">
        <f t="shared" si="296"/>
        <v>4.2915477391812916E-2</v>
      </c>
      <c r="AP388" s="5">
        <f t="shared" si="297"/>
        <v>5.2147859209248817E-2</v>
      </c>
      <c r="AQ388" s="5">
        <f t="shared" si="298"/>
        <v>1.5157587318665078E-3</v>
      </c>
      <c r="AR388" s="5">
        <f t="shared" si="299"/>
        <v>9.6485694845274157E-3</v>
      </c>
      <c r="AS388" s="5">
        <f t="shared" si="300"/>
        <v>0</v>
      </c>
      <c r="AT388" s="5">
        <f t="shared" si="301"/>
        <v>2.2341066297009164E-4</v>
      </c>
      <c r="AU388" s="5">
        <f t="shared" si="302"/>
        <v>0</v>
      </c>
      <c r="AV388" s="1">
        <f t="shared" si="317"/>
        <v>1</v>
      </c>
    </row>
    <row r="389" spans="1:48">
      <c r="A389" s="1">
        <v>48.37</v>
      </c>
      <c r="B389" s="1">
        <v>1.44</v>
      </c>
      <c r="C389" s="1">
        <v>16.649999999999999</v>
      </c>
      <c r="D389" s="1">
        <v>9.4236679999999993</v>
      </c>
      <c r="E389" s="1">
        <v>4.68</v>
      </c>
      <c r="F389" s="1">
        <v>10.06</v>
      </c>
      <c r="G389" s="1">
        <v>2.34</v>
      </c>
      <c r="H389" s="1">
        <v>4.75</v>
      </c>
      <c r="I389" s="1">
        <v>0.18</v>
      </c>
      <c r="J389" s="1">
        <v>0.91</v>
      </c>
      <c r="K389" s="1"/>
      <c r="L389" s="1">
        <v>0.03</v>
      </c>
      <c r="M389" s="1"/>
      <c r="N389" s="3">
        <f t="shared" si="276"/>
        <v>98.833668000000017</v>
      </c>
      <c r="O389" s="2">
        <v>1160</v>
      </c>
      <c r="P389" s="2">
        <v>1E-4</v>
      </c>
      <c r="Q389" s="2" t="s">
        <v>65</v>
      </c>
      <c r="S389" s="2" t="s">
        <v>147</v>
      </c>
      <c r="T389" s="5">
        <f t="shared" si="303"/>
        <v>0.80509320905459381</v>
      </c>
      <c r="U389" s="5">
        <f t="shared" si="304"/>
        <v>1.8022528160200248E-2</v>
      </c>
      <c r="V389" s="5">
        <f t="shared" si="305"/>
        <v>0.32659866614358574</v>
      </c>
      <c r="W389" s="5">
        <f t="shared" si="306"/>
        <v>0.13115752261656227</v>
      </c>
      <c r="X389" s="5">
        <f t="shared" si="307"/>
        <v>0.11612903225806452</v>
      </c>
      <c r="Y389" s="5">
        <f t="shared" si="308"/>
        <v>0.17938659058487877</v>
      </c>
      <c r="Z389" s="5">
        <f t="shared" si="309"/>
        <v>7.5508228460793803E-2</v>
      </c>
      <c r="AA389" s="5">
        <f t="shared" si="310"/>
        <v>0.10084925690021231</v>
      </c>
      <c r="AB389" s="5">
        <f t="shared" si="311"/>
        <v>2.5373555117000281E-3</v>
      </c>
      <c r="AC389" s="5">
        <f t="shared" si="312"/>
        <v>1.2821867624784249E-2</v>
      </c>
      <c r="AD389" s="5">
        <f t="shared" si="313"/>
        <v>0</v>
      </c>
      <c r="AE389" s="5">
        <f t="shared" si="314"/>
        <v>3.9476281334298308E-4</v>
      </c>
      <c r="AF389" s="5">
        <f t="shared" si="315"/>
        <v>0</v>
      </c>
      <c r="AG389" s="1">
        <f t="shared" si="316"/>
        <v>1.7684990201287187</v>
      </c>
      <c r="AH389" s="1"/>
      <c r="AI389" s="5">
        <f t="shared" si="290"/>
        <v>0.45524096982309653</v>
      </c>
      <c r="AJ389" s="5">
        <f t="shared" si="291"/>
        <v>1.0190861264310168E-2</v>
      </c>
      <c r="AK389" s="5">
        <f t="shared" si="292"/>
        <v>0.18467562742546192</v>
      </c>
      <c r="AL389" s="5">
        <f t="shared" si="293"/>
        <v>7.4163186478336918E-2</v>
      </c>
      <c r="AM389" s="5">
        <f t="shared" si="294"/>
        <v>6.5665307662772787E-2</v>
      </c>
      <c r="AN389" s="5">
        <f t="shared" si="295"/>
        <v>0.10143437375035824</v>
      </c>
      <c r="AO389" s="5">
        <f t="shared" si="296"/>
        <v>4.2696222955949388E-2</v>
      </c>
      <c r="AP389" s="5">
        <f t="shared" si="297"/>
        <v>5.7025339427596675E-2</v>
      </c>
      <c r="AQ389" s="5">
        <f t="shared" si="298"/>
        <v>1.434750872248348E-3</v>
      </c>
      <c r="AR389" s="5">
        <f t="shared" si="299"/>
        <v>7.2501412094935856E-3</v>
      </c>
      <c r="AS389" s="5">
        <f t="shared" si="300"/>
        <v>0</v>
      </c>
      <c r="AT389" s="5">
        <f t="shared" si="301"/>
        <v>2.2321913037545851E-4</v>
      </c>
      <c r="AU389" s="5">
        <f t="shared" si="302"/>
        <v>0</v>
      </c>
      <c r="AV389" s="1">
        <f t="shared" si="317"/>
        <v>1</v>
      </c>
    </row>
    <row r="390" spans="1:48">
      <c r="A390" s="1">
        <v>47.64</v>
      </c>
      <c r="B390" s="1">
        <v>1.65</v>
      </c>
      <c r="C390" s="1">
        <v>16.399999999999999</v>
      </c>
      <c r="D390" s="1">
        <v>11.603607999999999</v>
      </c>
      <c r="E390" s="1">
        <v>4.03</v>
      </c>
      <c r="F390" s="1">
        <v>9.56</v>
      </c>
      <c r="G390" s="1">
        <v>2.85</v>
      </c>
      <c r="H390" s="1">
        <v>4.4000000000000004</v>
      </c>
      <c r="I390" s="1">
        <v>0.22</v>
      </c>
      <c r="J390" s="1">
        <v>0.83</v>
      </c>
      <c r="K390" s="1"/>
      <c r="L390" s="1"/>
      <c r="M390" s="1"/>
      <c r="N390" s="3">
        <f t="shared" si="276"/>
        <v>99.183607999999992</v>
      </c>
      <c r="O390" s="2">
        <v>1145</v>
      </c>
      <c r="P390" s="2">
        <v>1E-4</v>
      </c>
      <c r="Q390" s="2" t="s">
        <v>65</v>
      </c>
      <c r="S390" s="2" t="s">
        <v>147</v>
      </c>
      <c r="T390" s="5">
        <f t="shared" si="303"/>
        <v>0.79294274300932088</v>
      </c>
      <c r="U390" s="5">
        <f t="shared" si="304"/>
        <v>2.0650813516896117E-2</v>
      </c>
      <c r="V390" s="5">
        <f t="shared" si="305"/>
        <v>0.32169478226755588</v>
      </c>
      <c r="W390" s="5">
        <f t="shared" si="306"/>
        <v>0.16149767571329157</v>
      </c>
      <c r="X390" s="5">
        <f t="shared" si="307"/>
        <v>0.10000000000000002</v>
      </c>
      <c r="Y390" s="5">
        <f t="shared" si="308"/>
        <v>0.17047075606276749</v>
      </c>
      <c r="Z390" s="5">
        <f t="shared" si="309"/>
        <v>9.1965150048402722E-2</v>
      </c>
      <c r="AA390" s="5">
        <f t="shared" si="310"/>
        <v>9.3418259023354572E-2</v>
      </c>
      <c r="AB390" s="5">
        <f t="shared" si="311"/>
        <v>3.1012122920778123E-3</v>
      </c>
      <c r="AC390" s="5">
        <f t="shared" si="312"/>
        <v>1.1694670470957061E-2</v>
      </c>
      <c r="AD390" s="5">
        <f t="shared" si="313"/>
        <v>0</v>
      </c>
      <c r="AE390" s="5">
        <f t="shared" si="314"/>
        <v>0</v>
      </c>
      <c r="AF390" s="5">
        <f t="shared" si="315"/>
        <v>0</v>
      </c>
      <c r="AG390" s="1">
        <f t="shared" si="316"/>
        <v>1.7674360624046239</v>
      </c>
      <c r="AH390" s="1"/>
      <c r="AI390" s="5">
        <f t="shared" si="290"/>
        <v>0.4486401289846435</v>
      </c>
      <c r="AJ390" s="5">
        <f t="shared" si="291"/>
        <v>1.1684051240190476E-2</v>
      </c>
      <c r="AK390" s="5">
        <f t="shared" si="292"/>
        <v>0.18201211863352226</v>
      </c>
      <c r="AL390" s="5">
        <f t="shared" si="293"/>
        <v>9.1373984693721544E-2</v>
      </c>
      <c r="AM390" s="5">
        <f t="shared" si="294"/>
        <v>5.6579132975225412E-2</v>
      </c>
      <c r="AN390" s="5">
        <f t="shared" si="295"/>
        <v>9.6450875756625337E-2</v>
      </c>
      <c r="AO390" s="5">
        <f t="shared" si="296"/>
        <v>5.2033084536751345E-2</v>
      </c>
      <c r="AP390" s="5">
        <f t="shared" si="297"/>
        <v>5.2855240995964288E-2</v>
      </c>
      <c r="AQ390" s="5">
        <f t="shared" si="298"/>
        <v>1.7546390265787411E-3</v>
      </c>
      <c r="AR390" s="5">
        <f t="shared" si="299"/>
        <v>6.6167431567772141E-3</v>
      </c>
      <c r="AS390" s="5">
        <f t="shared" si="300"/>
        <v>0</v>
      </c>
      <c r="AT390" s="5">
        <f t="shared" si="301"/>
        <v>0</v>
      </c>
      <c r="AU390" s="5">
        <f t="shared" si="302"/>
        <v>0</v>
      </c>
      <c r="AV390" s="1">
        <f t="shared" si="317"/>
        <v>1</v>
      </c>
    </row>
    <row r="391" spans="1:48">
      <c r="A391" s="1">
        <v>44.16</v>
      </c>
      <c r="B391" s="1">
        <v>2.68</v>
      </c>
      <c r="C391" s="1">
        <v>16.88</v>
      </c>
      <c r="D391" s="1">
        <v>10.165692</v>
      </c>
      <c r="E391" s="1">
        <v>7.92</v>
      </c>
      <c r="F391" s="1">
        <v>12.54</v>
      </c>
      <c r="G391" s="1">
        <v>3.19</v>
      </c>
      <c r="H391" s="1">
        <v>1.56</v>
      </c>
      <c r="I391" s="1">
        <v>0.16</v>
      </c>
      <c r="J391" s="1">
        <v>0.45</v>
      </c>
      <c r="K391" s="1"/>
      <c r="L391" s="1">
        <v>0.01</v>
      </c>
      <c r="M391" s="1"/>
      <c r="N391" s="3">
        <f t="shared" si="276"/>
        <v>99.715692000000018</v>
      </c>
      <c r="O391" s="2">
        <v>1234</v>
      </c>
      <c r="P391" s="2">
        <v>1E-4</v>
      </c>
      <c r="Q391" s="2" t="s">
        <v>13</v>
      </c>
      <c r="S391" s="2" t="s">
        <v>147</v>
      </c>
      <c r="T391" s="5">
        <f t="shared" si="303"/>
        <v>0.73501997336884151</v>
      </c>
      <c r="U391" s="5">
        <f t="shared" si="304"/>
        <v>3.3541927409261575E-2</v>
      </c>
      <c r="V391" s="5">
        <f t="shared" si="305"/>
        <v>0.33111023930953315</v>
      </c>
      <c r="W391" s="5">
        <f t="shared" si="306"/>
        <v>0.14148492693110648</v>
      </c>
      <c r="X391" s="5">
        <f t="shared" si="307"/>
        <v>0.19652605459057074</v>
      </c>
      <c r="Y391" s="5">
        <f t="shared" si="308"/>
        <v>0.22360912981455064</v>
      </c>
      <c r="Z391" s="5">
        <f t="shared" si="309"/>
        <v>0.10293643110680865</v>
      </c>
      <c r="AA391" s="5">
        <f t="shared" si="310"/>
        <v>3.3121019108280254E-2</v>
      </c>
      <c r="AB391" s="5">
        <f t="shared" si="311"/>
        <v>2.2554271215111362E-3</v>
      </c>
      <c r="AC391" s="5">
        <f t="shared" si="312"/>
        <v>6.3404839902779248E-3</v>
      </c>
      <c r="AD391" s="5">
        <f t="shared" si="313"/>
        <v>0</v>
      </c>
      <c r="AE391" s="5">
        <f t="shared" si="314"/>
        <v>1.3158760444766102E-4</v>
      </c>
      <c r="AF391" s="5">
        <f t="shared" si="315"/>
        <v>0</v>
      </c>
      <c r="AG391" s="1">
        <f t="shared" si="316"/>
        <v>1.8060772003551895</v>
      </c>
      <c r="AH391" s="1"/>
      <c r="AI391" s="5">
        <f t="shared" si="290"/>
        <v>0.4069704070370247</v>
      </c>
      <c r="AJ391" s="5">
        <f t="shared" si="291"/>
        <v>1.8571701919865388E-2</v>
      </c>
      <c r="AK391" s="5">
        <f t="shared" si="292"/>
        <v>0.18333116615636133</v>
      </c>
      <c r="AL391" s="5">
        <f t="shared" si="293"/>
        <v>7.8338249828568546E-2</v>
      </c>
      <c r="AM391" s="5">
        <f t="shared" si="294"/>
        <v>0.10881376197646547</v>
      </c>
      <c r="AN391" s="5">
        <f t="shared" si="295"/>
        <v>0.12380928665207383</v>
      </c>
      <c r="AO391" s="5">
        <f t="shared" si="296"/>
        <v>5.6994480128847655E-2</v>
      </c>
      <c r="AP391" s="5">
        <f t="shared" si="297"/>
        <v>1.8338650807267019E-2</v>
      </c>
      <c r="AQ391" s="5">
        <f t="shared" si="298"/>
        <v>1.2487988448487007E-3</v>
      </c>
      <c r="AR391" s="5">
        <f t="shared" si="299"/>
        <v>3.5106384096045191E-3</v>
      </c>
      <c r="AS391" s="5">
        <f t="shared" si="300"/>
        <v>0</v>
      </c>
      <c r="AT391" s="5">
        <f t="shared" si="301"/>
        <v>7.2858239072938041E-5</v>
      </c>
      <c r="AU391" s="5">
        <f t="shared" si="302"/>
        <v>0</v>
      </c>
      <c r="AV391" s="1">
        <f t="shared" si="317"/>
        <v>1</v>
      </c>
    </row>
    <row r="392" spans="1:48">
      <c r="A392" s="1">
        <v>43.94</v>
      </c>
      <c r="B392" s="1">
        <v>2.86</v>
      </c>
      <c r="C392" s="1">
        <v>16.89</v>
      </c>
      <c r="D392" s="1">
        <v>10.038678000000001</v>
      </c>
      <c r="E392" s="1">
        <v>6.52</v>
      </c>
      <c r="F392" s="1">
        <v>12.65</v>
      </c>
      <c r="G392" s="1">
        <v>3.19</v>
      </c>
      <c r="H392" s="1">
        <v>1.99</v>
      </c>
      <c r="I392" s="1">
        <v>0.17</v>
      </c>
      <c r="J392" s="1">
        <v>0.52</v>
      </c>
      <c r="K392" s="1"/>
      <c r="L392" s="1">
        <v>0.01</v>
      </c>
      <c r="M392" s="1"/>
      <c r="N392" s="3">
        <f t="shared" si="276"/>
        <v>98.778677999999999</v>
      </c>
      <c r="O392" s="2">
        <v>1201</v>
      </c>
      <c r="P392" s="2">
        <v>1E-4</v>
      </c>
      <c r="Q392" s="2" t="s">
        <v>26</v>
      </c>
      <c r="S392" s="2" t="s">
        <v>147</v>
      </c>
      <c r="T392" s="5">
        <f t="shared" si="303"/>
        <v>0.73135818908122496</v>
      </c>
      <c r="U392" s="5">
        <f t="shared" si="304"/>
        <v>3.5794743429286603E-2</v>
      </c>
      <c r="V392" s="5">
        <f t="shared" si="305"/>
        <v>0.3313063946645744</v>
      </c>
      <c r="W392" s="5">
        <f t="shared" si="306"/>
        <v>0.13971716075156579</v>
      </c>
      <c r="X392" s="5">
        <f t="shared" si="307"/>
        <v>0.16178660049627791</v>
      </c>
      <c r="Y392" s="5">
        <f t="shared" si="308"/>
        <v>0.22557061340941514</v>
      </c>
      <c r="Z392" s="5">
        <f t="shared" si="309"/>
        <v>0.10293643110680865</v>
      </c>
      <c r="AA392" s="5">
        <f t="shared" si="310"/>
        <v>4.225053078556263E-2</v>
      </c>
      <c r="AB392" s="5">
        <f t="shared" si="311"/>
        <v>2.3963913166055823E-3</v>
      </c>
      <c r="AC392" s="5">
        <f t="shared" si="312"/>
        <v>7.326781499876713E-3</v>
      </c>
      <c r="AD392" s="5">
        <f t="shared" si="313"/>
        <v>0</v>
      </c>
      <c r="AE392" s="5">
        <f t="shared" si="314"/>
        <v>1.3158760444766102E-4</v>
      </c>
      <c r="AF392" s="5">
        <f t="shared" si="315"/>
        <v>0</v>
      </c>
      <c r="AG392" s="1">
        <f t="shared" si="316"/>
        <v>1.780575424145646</v>
      </c>
      <c r="AH392" s="1"/>
      <c r="AI392" s="5">
        <f t="shared" si="290"/>
        <v>0.41074260554401654</v>
      </c>
      <c r="AJ392" s="5">
        <f t="shared" si="291"/>
        <v>2.0102907713927143E-2</v>
      </c>
      <c r="AK392" s="5">
        <f t="shared" si="292"/>
        <v>0.18606703775187816</v>
      </c>
      <c r="AL392" s="5">
        <f t="shared" si="293"/>
        <v>7.8467420619716094E-2</v>
      </c>
      <c r="AM392" s="5">
        <f t="shared" si="294"/>
        <v>9.086197546161584E-2</v>
      </c>
      <c r="AN392" s="5">
        <f t="shared" si="295"/>
        <v>0.12668411028847498</v>
      </c>
      <c r="AO392" s="5">
        <f t="shared" si="296"/>
        <v>5.7810767076154339E-2</v>
      </c>
      <c r="AP392" s="5">
        <f t="shared" si="297"/>
        <v>2.3728582464197068E-2</v>
      </c>
      <c r="AQ392" s="5">
        <f t="shared" si="298"/>
        <v>1.3458521802048439E-3</v>
      </c>
      <c r="AR392" s="5">
        <f t="shared" si="299"/>
        <v>4.1148391696983252E-3</v>
      </c>
      <c r="AS392" s="5">
        <f t="shared" si="300"/>
        <v>0</v>
      </c>
      <c r="AT392" s="5">
        <f t="shared" si="301"/>
        <v>7.3901730116711714E-5</v>
      </c>
      <c r="AU392" s="5">
        <f t="shared" si="302"/>
        <v>0</v>
      </c>
      <c r="AV392" s="1">
        <f t="shared" si="317"/>
        <v>1.0000000000000002</v>
      </c>
    </row>
    <row r="393" spans="1:48">
      <c r="A393" s="1">
        <v>43.79</v>
      </c>
      <c r="B393" s="1">
        <v>2.98</v>
      </c>
      <c r="C393" s="1">
        <v>18.45</v>
      </c>
      <c r="D393" s="1">
        <v>9.5566340000000007</v>
      </c>
      <c r="E393" s="1">
        <v>4.8499999999999996</v>
      </c>
      <c r="F393" s="1">
        <v>11.92</v>
      </c>
      <c r="G393" s="1">
        <v>3.07</v>
      </c>
      <c r="H393" s="1">
        <v>3.03</v>
      </c>
      <c r="I393" s="1">
        <v>0.15</v>
      </c>
      <c r="J393" s="1">
        <v>0.64</v>
      </c>
      <c r="K393" s="1"/>
      <c r="L393" s="1">
        <v>0.01</v>
      </c>
      <c r="M393" s="1"/>
      <c r="N393" s="3">
        <f>SUM(A393:L393)</f>
        <v>98.446634000000003</v>
      </c>
      <c r="O393" s="2">
        <v>1176</v>
      </c>
      <c r="P393" s="2">
        <v>1E-4</v>
      </c>
      <c r="Q393" s="2" t="s">
        <v>10</v>
      </c>
      <c r="S393" s="2" t="s">
        <v>147</v>
      </c>
      <c r="T393" s="5">
        <f t="shared" si="303"/>
        <v>0.72886151797603194</v>
      </c>
      <c r="U393" s="5">
        <f t="shared" si="304"/>
        <v>3.7296620775969958E-2</v>
      </c>
      <c r="V393" s="5">
        <f t="shared" si="305"/>
        <v>0.36190663005100038</v>
      </c>
      <c r="W393" s="5">
        <f t="shared" si="306"/>
        <v>0.13300812804453724</v>
      </c>
      <c r="X393" s="5">
        <f t="shared" si="307"/>
        <v>0.12034739454094293</v>
      </c>
      <c r="Y393" s="5">
        <f t="shared" si="308"/>
        <v>0.21255349500713266</v>
      </c>
      <c r="Z393" s="5">
        <f t="shared" si="309"/>
        <v>9.9064214262665373E-2</v>
      </c>
      <c r="AA393" s="5">
        <f t="shared" si="310"/>
        <v>6.4331210191082802E-2</v>
      </c>
      <c r="AB393" s="5">
        <f t="shared" si="311"/>
        <v>2.11446292641669E-3</v>
      </c>
      <c r="AC393" s="5">
        <f t="shared" si="312"/>
        <v>9.0175772306174927E-3</v>
      </c>
      <c r="AD393" s="5">
        <f t="shared" si="313"/>
        <v>0</v>
      </c>
      <c r="AE393" s="5">
        <f t="shared" si="314"/>
        <v>1.3158760444766102E-4</v>
      </c>
      <c r="AF393" s="5">
        <f t="shared" si="315"/>
        <v>0</v>
      </c>
      <c r="AG393" s="1">
        <f t="shared" si="316"/>
        <v>1.7686328386108454</v>
      </c>
      <c r="AH393" s="1"/>
      <c r="AI393" s="5">
        <f t="shared" si="290"/>
        <v>0.4121044809665011</v>
      </c>
      <c r="AJ393" s="5">
        <f t="shared" si="291"/>
        <v>2.1087825557544328E-2</v>
      </c>
      <c r="AK393" s="5">
        <f t="shared" si="292"/>
        <v>0.20462507658472306</v>
      </c>
      <c r="AL393" s="5">
        <f t="shared" si="293"/>
        <v>7.5203923132518058E-2</v>
      </c>
      <c r="AM393" s="5">
        <f t="shared" si="294"/>
        <v>6.8045437082050658E-2</v>
      </c>
      <c r="AN393" s="5">
        <f t="shared" si="295"/>
        <v>0.12017954793493524</v>
      </c>
      <c r="AO393" s="5">
        <f t="shared" si="296"/>
        <v>5.6011746530995291E-2</v>
      </c>
      <c r="AP393" s="5">
        <f t="shared" si="297"/>
        <v>3.6373411590396053E-2</v>
      </c>
      <c r="AQ393" s="5">
        <f t="shared" si="298"/>
        <v>1.1955352633152923E-3</v>
      </c>
      <c r="AR393" s="5">
        <f t="shared" si="299"/>
        <v>5.0986146099719918E-3</v>
      </c>
      <c r="AS393" s="5">
        <f t="shared" si="300"/>
        <v>0</v>
      </c>
      <c r="AT393" s="5">
        <f t="shared" si="301"/>
        <v>7.4400747048785523E-5</v>
      </c>
      <c r="AU393" s="5">
        <f t="shared" si="302"/>
        <v>0</v>
      </c>
      <c r="AV393" s="1">
        <f t="shared" si="317"/>
        <v>1</v>
      </c>
    </row>
    <row r="394" spans="1:48">
      <c r="A394" s="1">
        <v>42.74</v>
      </c>
      <c r="B394" s="1">
        <v>3.74</v>
      </c>
      <c r="C394" s="1">
        <v>16.48</v>
      </c>
      <c r="D394" s="1">
        <v>12.091564000000002</v>
      </c>
      <c r="E394" s="1">
        <v>4.66</v>
      </c>
      <c r="F394" s="1">
        <v>10.98</v>
      </c>
      <c r="G394" s="1">
        <v>4.84</v>
      </c>
      <c r="H394" s="1">
        <v>2.68</v>
      </c>
      <c r="I394" s="1">
        <v>0.19</v>
      </c>
      <c r="J394" s="1">
        <v>1.0900000000000001</v>
      </c>
      <c r="K394" s="1"/>
      <c r="L394" s="1"/>
      <c r="M394" s="1"/>
      <c r="N394" s="3">
        <f t="shared" si="276"/>
        <v>99.491564000000025</v>
      </c>
      <c r="O394" s="2">
        <v>1149</v>
      </c>
      <c r="P394" s="2">
        <v>1E-4</v>
      </c>
      <c r="Q394" s="2" t="s">
        <v>67</v>
      </c>
      <c r="S394" s="2" t="s">
        <v>147</v>
      </c>
      <c r="T394" s="5">
        <f t="shared" si="303"/>
        <v>0.71138482023968053</v>
      </c>
      <c r="U394" s="5">
        <f t="shared" si="304"/>
        <v>4.6808510638297871E-2</v>
      </c>
      <c r="V394" s="5">
        <f t="shared" si="305"/>
        <v>0.32326402510788549</v>
      </c>
      <c r="W394" s="5">
        <f t="shared" si="306"/>
        <v>0.16828899095337513</v>
      </c>
      <c r="X394" s="5">
        <f t="shared" si="307"/>
        <v>0.11563275434243177</v>
      </c>
      <c r="Y394" s="5">
        <f t="shared" si="308"/>
        <v>0.1957917261055635</v>
      </c>
      <c r="Z394" s="5">
        <f t="shared" si="309"/>
        <v>0.15617941271377864</v>
      </c>
      <c r="AA394" s="5">
        <f t="shared" si="310"/>
        <v>5.6900212314225054E-2</v>
      </c>
      <c r="AB394" s="5">
        <f t="shared" si="311"/>
        <v>2.6783197067944743E-3</v>
      </c>
      <c r="AC394" s="5">
        <f t="shared" si="312"/>
        <v>1.5358061220895419E-2</v>
      </c>
      <c r="AD394" s="5">
        <f t="shared" si="313"/>
        <v>0</v>
      </c>
      <c r="AE394" s="5">
        <f t="shared" si="314"/>
        <v>0</v>
      </c>
      <c r="AF394" s="5">
        <f t="shared" si="315"/>
        <v>0</v>
      </c>
      <c r="AG394" s="1">
        <f t="shared" si="316"/>
        <v>1.7922868333429278</v>
      </c>
      <c r="AH394" s="1"/>
      <c r="AI394" s="5">
        <f t="shared" si="290"/>
        <v>0.39691460485307684</v>
      </c>
      <c r="AJ394" s="5">
        <f t="shared" si="291"/>
        <v>2.6116640354374433E-2</v>
      </c>
      <c r="AK394" s="5">
        <f t="shared" si="292"/>
        <v>0.18036400150579784</v>
      </c>
      <c r="AL394" s="5">
        <f t="shared" si="293"/>
        <v>9.3896237936138147E-2</v>
      </c>
      <c r="AM394" s="5">
        <f t="shared" si="294"/>
        <v>6.4516879882868125E-2</v>
      </c>
      <c r="AN394" s="5">
        <f t="shared" si="295"/>
        <v>0.10924129021267079</v>
      </c>
      <c r="AO394" s="5">
        <f t="shared" si="296"/>
        <v>8.7139742260158637E-2</v>
      </c>
      <c r="AP394" s="5">
        <f t="shared" si="297"/>
        <v>3.1747269050733481E-2</v>
      </c>
      <c r="AQ394" s="5">
        <f t="shared" si="298"/>
        <v>1.4943588587318585E-3</v>
      </c>
      <c r="AR394" s="5">
        <f t="shared" si="299"/>
        <v>8.5689750854498845E-3</v>
      </c>
      <c r="AS394" s="5">
        <f t="shared" si="300"/>
        <v>0</v>
      </c>
      <c r="AT394" s="5">
        <f t="shared" si="301"/>
        <v>0</v>
      </c>
      <c r="AU394" s="5">
        <f t="shared" si="302"/>
        <v>0</v>
      </c>
      <c r="AV394" s="1">
        <f t="shared" si="317"/>
        <v>0.99999999999999989</v>
      </c>
    </row>
    <row r="395" spans="1:48">
      <c r="A395" s="1">
        <v>45.38</v>
      </c>
      <c r="B395" s="1">
        <v>3.35</v>
      </c>
      <c r="C395" s="1">
        <v>17.61</v>
      </c>
      <c r="D395" s="1">
        <v>10.697616</v>
      </c>
      <c r="E395" s="1">
        <v>3.52</v>
      </c>
      <c r="F395" s="1">
        <v>8.7799999999999994</v>
      </c>
      <c r="G395" s="1">
        <v>5.3</v>
      </c>
      <c r="H395" s="1">
        <v>3.7</v>
      </c>
      <c r="I395" s="1">
        <v>0.19</v>
      </c>
      <c r="J395" s="1">
        <v>1.38</v>
      </c>
      <c r="K395" s="1"/>
      <c r="L395" s="1">
        <v>0.01</v>
      </c>
      <c r="M395" s="1"/>
      <c r="N395" s="3">
        <f t="shared" si="276"/>
        <v>99.917615999999995</v>
      </c>
      <c r="O395" s="2">
        <v>1121</v>
      </c>
      <c r="P395" s="2">
        <v>1E-4</v>
      </c>
      <c r="Q395" s="2" t="s">
        <v>67</v>
      </c>
      <c r="S395" s="2" t="s">
        <v>147</v>
      </c>
      <c r="T395" s="5">
        <f t="shared" si="303"/>
        <v>0.7553262316910786</v>
      </c>
      <c r="U395" s="5">
        <f t="shared" si="304"/>
        <v>4.1927409261576967E-2</v>
      </c>
      <c r="V395" s="5">
        <f t="shared" si="305"/>
        <v>0.34542958022754022</v>
      </c>
      <c r="W395" s="5">
        <f t="shared" si="306"/>
        <v>0.14888818371607518</v>
      </c>
      <c r="X395" s="5">
        <f t="shared" si="307"/>
        <v>8.7344913151364764E-2</v>
      </c>
      <c r="Y395" s="5">
        <f t="shared" si="308"/>
        <v>0.15656205420827388</v>
      </c>
      <c r="Z395" s="5">
        <f t="shared" si="309"/>
        <v>0.17102291061632785</v>
      </c>
      <c r="AA395" s="5">
        <f t="shared" si="310"/>
        <v>7.8556263269639062E-2</v>
      </c>
      <c r="AB395" s="5">
        <f t="shared" si="311"/>
        <v>2.6783197067944743E-3</v>
      </c>
      <c r="AC395" s="5">
        <f t="shared" si="312"/>
        <v>1.9444150903518968E-2</v>
      </c>
      <c r="AD395" s="5">
        <f t="shared" si="313"/>
        <v>0</v>
      </c>
      <c r="AE395" s="5">
        <f t="shared" si="314"/>
        <v>1.3158760444766102E-4</v>
      </c>
      <c r="AF395" s="5">
        <f t="shared" si="315"/>
        <v>0</v>
      </c>
      <c r="AG395" s="1">
        <f t="shared" si="316"/>
        <v>1.807311604356638</v>
      </c>
      <c r="AH395" s="1"/>
      <c r="AI395" s="5">
        <f t="shared" si="290"/>
        <v>0.41792805948366479</v>
      </c>
      <c r="AJ395" s="5">
        <f t="shared" si="291"/>
        <v>2.3198771678612763E-2</v>
      </c>
      <c r="AK395" s="5">
        <f t="shared" si="292"/>
        <v>0.19112895606649155</v>
      </c>
      <c r="AL395" s="5">
        <f t="shared" si="293"/>
        <v>8.2381025694280324E-2</v>
      </c>
      <c r="AM395" s="5">
        <f t="shared" si="294"/>
        <v>4.8328640695281533E-2</v>
      </c>
      <c r="AN395" s="5">
        <f t="shared" si="295"/>
        <v>8.6627039759425678E-2</v>
      </c>
      <c r="AO395" s="5">
        <f t="shared" si="296"/>
        <v>9.4628347543426597E-2</v>
      </c>
      <c r="AP395" s="5">
        <f t="shared" si="297"/>
        <v>4.3465810256667563E-2</v>
      </c>
      <c r="AQ395" s="5">
        <f t="shared" si="298"/>
        <v>1.481935765995314E-3</v>
      </c>
      <c r="AR395" s="5">
        <f t="shared" si="299"/>
        <v>1.0758604579668289E-2</v>
      </c>
      <c r="AS395" s="5">
        <f t="shared" si="300"/>
        <v>0</v>
      </c>
      <c r="AT395" s="5">
        <f t="shared" si="301"/>
        <v>7.2808476485438845E-5</v>
      </c>
      <c r="AU395" s="5">
        <f t="shared" si="302"/>
        <v>0</v>
      </c>
      <c r="AV395" s="1">
        <f t="shared" si="317"/>
        <v>0.99999999999999967</v>
      </c>
    </row>
    <row r="396" spans="1:48">
      <c r="A396" s="1">
        <v>45.95</v>
      </c>
      <c r="B396" s="1">
        <v>2.2999999999999998</v>
      </c>
      <c r="C396" s="1">
        <v>17.2</v>
      </c>
      <c r="D396" s="1">
        <v>9.0156919999999996</v>
      </c>
      <c r="E396" s="1">
        <v>6.12</v>
      </c>
      <c r="F396" s="1">
        <v>10.75</v>
      </c>
      <c r="G396" s="1">
        <v>4.3499999999999996</v>
      </c>
      <c r="H396" s="1">
        <v>2.68</v>
      </c>
      <c r="I396" s="1">
        <v>0.19</v>
      </c>
      <c r="J396" s="1">
        <v>0.59</v>
      </c>
      <c r="K396" s="1"/>
      <c r="L396" s="1">
        <v>0.01</v>
      </c>
      <c r="M396" s="1"/>
      <c r="N396" s="3">
        <f t="shared" si="276"/>
        <v>99.155692000000016</v>
      </c>
      <c r="O396" s="2">
        <v>1201</v>
      </c>
      <c r="P396" s="2">
        <v>1E-4</v>
      </c>
      <c r="Q396" s="2" t="s">
        <v>13</v>
      </c>
      <c r="S396" s="2" t="s">
        <v>147</v>
      </c>
      <c r="T396" s="5">
        <f t="shared" si="303"/>
        <v>0.76481358189081228</v>
      </c>
      <c r="U396" s="5">
        <f t="shared" si="304"/>
        <v>2.8785982478097619E-2</v>
      </c>
      <c r="V396" s="5">
        <f t="shared" si="305"/>
        <v>0.33738721067085131</v>
      </c>
      <c r="W396" s="5">
        <f t="shared" si="306"/>
        <v>0.12547935977731386</v>
      </c>
      <c r="X396" s="5">
        <f t="shared" si="307"/>
        <v>0.15186104218362284</v>
      </c>
      <c r="Y396" s="5">
        <f t="shared" si="308"/>
        <v>0.1916904422253923</v>
      </c>
      <c r="Z396" s="5">
        <f t="shared" si="309"/>
        <v>0.1403678606001936</v>
      </c>
      <c r="AA396" s="5">
        <f t="shared" si="310"/>
        <v>5.6900212314225054E-2</v>
      </c>
      <c r="AB396" s="5">
        <f t="shared" si="311"/>
        <v>2.6783197067944743E-3</v>
      </c>
      <c r="AC396" s="5">
        <f t="shared" si="312"/>
        <v>8.3130790094755012E-3</v>
      </c>
      <c r="AD396" s="5">
        <f t="shared" si="313"/>
        <v>0</v>
      </c>
      <c r="AE396" s="5">
        <f t="shared" si="314"/>
        <v>1.3158760444766102E-4</v>
      </c>
      <c r="AF396" s="5">
        <f t="shared" si="315"/>
        <v>0</v>
      </c>
      <c r="AG396" s="1">
        <f t="shared" si="316"/>
        <v>1.8084086784612265</v>
      </c>
      <c r="AH396" s="1"/>
      <c r="AI396" s="5">
        <f t="shared" si="290"/>
        <v>0.42292076509032878</v>
      </c>
      <c r="AJ396" s="5">
        <f t="shared" si="291"/>
        <v>1.5917852430674902E-2</v>
      </c>
      <c r="AK396" s="5">
        <f t="shared" si="292"/>
        <v>0.18656579936230666</v>
      </c>
      <c r="AL396" s="5">
        <f t="shared" si="293"/>
        <v>6.938661668228896E-2</v>
      </c>
      <c r="AM396" s="5">
        <f t="shared" si="294"/>
        <v>8.3974957647759835E-2</v>
      </c>
      <c r="AN396" s="5">
        <f t="shared" si="295"/>
        <v>0.10599951466086834</v>
      </c>
      <c r="AO396" s="5">
        <f t="shared" si="296"/>
        <v>7.7619545997552108E-2</v>
      </c>
      <c r="AP396" s="5">
        <f t="shared" si="297"/>
        <v>3.1464244223070967E-2</v>
      </c>
      <c r="AQ396" s="5">
        <f t="shared" si="298"/>
        <v>1.4810367472210177E-3</v>
      </c>
      <c r="AR396" s="5">
        <f t="shared" si="299"/>
        <v>4.5969028508252314E-3</v>
      </c>
      <c r="AS396" s="5">
        <f t="shared" si="300"/>
        <v>0</v>
      </c>
      <c r="AT396" s="5">
        <f t="shared" si="301"/>
        <v>7.2764307103208989E-5</v>
      </c>
      <c r="AU396" s="5">
        <f t="shared" si="302"/>
        <v>0</v>
      </c>
      <c r="AV396" s="1">
        <f t="shared" si="317"/>
        <v>1</v>
      </c>
    </row>
    <row r="397" spans="1:48">
      <c r="A397" s="1">
        <v>48.84</v>
      </c>
      <c r="B397" s="1">
        <v>1.75</v>
      </c>
      <c r="C397" s="1">
        <v>18.66</v>
      </c>
      <c r="D397" s="1">
        <v>9.3866540000000001</v>
      </c>
      <c r="E397" s="1">
        <v>3.44</v>
      </c>
      <c r="F397" s="1">
        <v>7.64</v>
      </c>
      <c r="G397" s="1">
        <v>6.06</v>
      </c>
      <c r="H397" s="1">
        <v>3.58</v>
      </c>
      <c r="I397" s="1">
        <v>0.23</v>
      </c>
      <c r="J397" s="1">
        <v>0.61</v>
      </c>
      <c r="K397" s="1"/>
      <c r="L397" s="1"/>
      <c r="M397" s="1"/>
      <c r="N397" s="3">
        <f t="shared" si="276"/>
        <v>100.196654</v>
      </c>
      <c r="O397" s="2">
        <v>1149</v>
      </c>
      <c r="P397" s="2">
        <v>1E-4</v>
      </c>
      <c r="Q397" s="2" t="s">
        <v>7</v>
      </c>
      <c r="S397" s="2" t="s">
        <v>145</v>
      </c>
      <c r="T397" s="5">
        <f t="shared" si="303"/>
        <v>0.81291611185086554</v>
      </c>
      <c r="U397" s="5">
        <f t="shared" si="304"/>
        <v>2.1902377972465581E-2</v>
      </c>
      <c r="V397" s="5">
        <f t="shared" si="305"/>
        <v>0.36602589250686546</v>
      </c>
      <c r="W397" s="5">
        <f t="shared" si="306"/>
        <v>0.13064236604036186</v>
      </c>
      <c r="X397" s="5">
        <f t="shared" si="307"/>
        <v>8.535980148883375E-2</v>
      </c>
      <c r="Y397" s="5">
        <f t="shared" si="308"/>
        <v>0.13623395149786019</v>
      </c>
      <c r="Z397" s="5">
        <f t="shared" si="309"/>
        <v>0.19554695062923524</v>
      </c>
      <c r="AA397" s="5">
        <f t="shared" si="310"/>
        <v>7.600849256900212E-2</v>
      </c>
      <c r="AB397" s="5">
        <f t="shared" si="311"/>
        <v>3.2421764871722585E-3</v>
      </c>
      <c r="AC397" s="5">
        <f t="shared" si="312"/>
        <v>8.5948782979322971E-3</v>
      </c>
      <c r="AD397" s="5">
        <f t="shared" si="313"/>
        <v>0</v>
      </c>
      <c r="AE397" s="5">
        <f t="shared" si="314"/>
        <v>0</v>
      </c>
      <c r="AF397" s="5">
        <f t="shared" si="315"/>
        <v>0</v>
      </c>
      <c r="AG397" s="1">
        <f t="shared" si="316"/>
        <v>1.8364729993405942</v>
      </c>
      <c r="AH397" s="1"/>
      <c r="AI397" s="5">
        <f t="shared" si="290"/>
        <v>0.44265072894769047</v>
      </c>
      <c r="AJ397" s="5">
        <f t="shared" si="291"/>
        <v>1.1926327248116292E-2</v>
      </c>
      <c r="AK397" s="5">
        <f t="shared" si="292"/>
        <v>0.19930916089607148</v>
      </c>
      <c r="AL397" s="5">
        <f t="shared" si="293"/>
        <v>7.1137645959004264E-2</v>
      </c>
      <c r="AM397" s="5">
        <f t="shared" si="294"/>
        <v>4.6480292124895455E-2</v>
      </c>
      <c r="AN397" s="5">
        <f t="shared" si="295"/>
        <v>7.4182387406063949E-2</v>
      </c>
      <c r="AO397" s="5">
        <f t="shared" si="296"/>
        <v>0.10647962191627568</v>
      </c>
      <c r="AP397" s="5">
        <f t="shared" si="297"/>
        <v>4.1388298437436216E-2</v>
      </c>
      <c r="AQ397" s="5">
        <f t="shared" si="298"/>
        <v>1.765436512454252E-3</v>
      </c>
      <c r="AR397" s="5">
        <f t="shared" si="299"/>
        <v>4.6801005519919881E-3</v>
      </c>
      <c r="AS397" s="5">
        <f t="shared" si="300"/>
        <v>0</v>
      </c>
      <c r="AT397" s="5">
        <f t="shared" si="301"/>
        <v>0</v>
      </c>
      <c r="AU397" s="5">
        <f t="shared" si="302"/>
        <v>0</v>
      </c>
      <c r="AV397" s="1">
        <f t="shared" si="317"/>
        <v>1</v>
      </c>
    </row>
    <row r="398" spans="1:48">
      <c r="A398" s="1">
        <v>49.55</v>
      </c>
      <c r="B398" s="1">
        <v>1.85</v>
      </c>
      <c r="C398" s="1">
        <v>18.57</v>
      </c>
      <c r="D398" s="1">
        <v>9.4036480000000005</v>
      </c>
      <c r="E398" s="1">
        <v>2.79</v>
      </c>
      <c r="F398" s="1">
        <v>6.68</v>
      </c>
      <c r="G398" s="1">
        <v>6.37</v>
      </c>
      <c r="H398" s="1">
        <v>3.97</v>
      </c>
      <c r="I398" s="1">
        <v>0.21</v>
      </c>
      <c r="J398" s="1">
        <v>0.53</v>
      </c>
      <c r="K398" s="1"/>
      <c r="L398" s="1">
        <v>0.01</v>
      </c>
      <c r="M398" s="1"/>
      <c r="N398" s="3">
        <f t="shared" si="276"/>
        <v>99.933648000000005</v>
      </c>
      <c r="O398" s="2">
        <v>1121</v>
      </c>
      <c r="P398" s="2">
        <v>1E-4</v>
      </c>
      <c r="Q398" s="2" t="s">
        <v>7</v>
      </c>
      <c r="S398" s="2" t="s">
        <v>145</v>
      </c>
      <c r="T398" s="5">
        <f t="shared" si="303"/>
        <v>0.82473368841544603</v>
      </c>
      <c r="U398" s="5">
        <f t="shared" si="304"/>
        <v>2.3153942428035042E-2</v>
      </c>
      <c r="V398" s="5">
        <f t="shared" si="305"/>
        <v>0.36426049431149471</v>
      </c>
      <c r="W398" s="5">
        <f t="shared" si="306"/>
        <v>0.13087888656924149</v>
      </c>
      <c r="X398" s="5">
        <f t="shared" si="307"/>
        <v>6.9230769230769235E-2</v>
      </c>
      <c r="Y398" s="5">
        <f t="shared" si="308"/>
        <v>0.11911554921540655</v>
      </c>
      <c r="Z398" s="5">
        <f t="shared" si="309"/>
        <v>0.20555017747660537</v>
      </c>
      <c r="AA398" s="5">
        <f t="shared" si="310"/>
        <v>8.4288747346072182E-2</v>
      </c>
      <c r="AB398" s="5">
        <f t="shared" si="311"/>
        <v>2.9602480969833662E-3</v>
      </c>
      <c r="AC398" s="5">
        <f t="shared" si="312"/>
        <v>7.4676811441051118E-3</v>
      </c>
      <c r="AD398" s="5">
        <f t="shared" si="313"/>
        <v>0</v>
      </c>
      <c r="AE398" s="5">
        <f t="shared" si="314"/>
        <v>1.3158760444766102E-4</v>
      </c>
      <c r="AF398" s="5">
        <f t="shared" si="315"/>
        <v>0</v>
      </c>
      <c r="AG398" s="1">
        <f t="shared" si="316"/>
        <v>1.8317717718386066</v>
      </c>
      <c r="AH398" s="1"/>
      <c r="AI398" s="5">
        <f t="shared" si="290"/>
        <v>0.45023823442133026</v>
      </c>
      <c r="AJ398" s="5">
        <f t="shared" si="291"/>
        <v>1.2640189560730432E-2</v>
      </c>
      <c r="AK398" s="5">
        <f t="shared" si="292"/>
        <v>0.19885692088478635</v>
      </c>
      <c r="AL398" s="5">
        <f t="shared" si="293"/>
        <v>7.1449341332448998E-2</v>
      </c>
      <c r="AM398" s="5">
        <f t="shared" si="294"/>
        <v>3.7794429576387754E-2</v>
      </c>
      <c r="AN398" s="5">
        <f t="shared" si="295"/>
        <v>6.5027505635075131E-2</v>
      </c>
      <c r="AO398" s="5">
        <f t="shared" si="296"/>
        <v>0.11221385799077373</v>
      </c>
      <c r="AP398" s="5">
        <f t="shared" si="297"/>
        <v>4.601487403721094E-2</v>
      </c>
      <c r="AQ398" s="5">
        <f t="shared" si="298"/>
        <v>1.6160572744343977E-3</v>
      </c>
      <c r="AR398" s="5">
        <f t="shared" si="299"/>
        <v>4.0767530425526574E-3</v>
      </c>
      <c r="AS398" s="5">
        <f t="shared" si="300"/>
        <v>0</v>
      </c>
      <c r="AT398" s="5">
        <f t="shared" si="301"/>
        <v>7.1836244269438886E-5</v>
      </c>
      <c r="AU398" s="5">
        <f t="shared" si="302"/>
        <v>0</v>
      </c>
      <c r="AV398" s="1">
        <f t="shared" si="317"/>
        <v>1</v>
      </c>
    </row>
    <row r="399" spans="1:48">
      <c r="A399" s="1">
        <v>50.39</v>
      </c>
      <c r="B399" s="1">
        <v>1.8</v>
      </c>
      <c r="C399" s="1">
        <v>17.7</v>
      </c>
      <c r="D399" s="1">
        <v>8.9956519999999998</v>
      </c>
      <c r="E399" s="1">
        <v>2.27</v>
      </c>
      <c r="F399" s="1">
        <v>6.11</v>
      </c>
      <c r="G399" s="1">
        <v>6.4</v>
      </c>
      <c r="H399" s="1">
        <v>4.2699999999999996</v>
      </c>
      <c r="I399" s="1">
        <v>0.25</v>
      </c>
      <c r="J399" s="1">
        <v>0.79</v>
      </c>
      <c r="K399" s="1"/>
      <c r="L399" s="1">
        <v>0.01</v>
      </c>
      <c r="M399" s="1"/>
      <c r="N399" s="3">
        <f t="shared" si="276"/>
        <v>98.985652000000002</v>
      </c>
      <c r="O399" s="2">
        <v>1092.5</v>
      </c>
      <c r="P399" s="2">
        <v>1E-4</v>
      </c>
      <c r="Q399" s="2" t="s">
        <v>67</v>
      </c>
      <c r="S399" s="2" t="s">
        <v>190</v>
      </c>
      <c r="T399" s="5">
        <f t="shared" si="303"/>
        <v>0.83871504660452734</v>
      </c>
      <c r="U399" s="5">
        <f t="shared" si="304"/>
        <v>2.2528160200250311E-2</v>
      </c>
      <c r="V399" s="5">
        <f t="shared" si="305"/>
        <v>0.34719497842291097</v>
      </c>
      <c r="W399" s="5">
        <f t="shared" si="306"/>
        <v>0.1252004453723034</v>
      </c>
      <c r="X399" s="5">
        <f t="shared" si="307"/>
        <v>5.6327543424317623E-2</v>
      </c>
      <c r="Y399" s="5">
        <f t="shared" si="308"/>
        <v>0.10895149786019973</v>
      </c>
      <c r="Z399" s="5">
        <f t="shared" si="309"/>
        <v>0.20651823168764119</v>
      </c>
      <c r="AA399" s="5">
        <f t="shared" si="310"/>
        <v>9.0658174097664537E-2</v>
      </c>
      <c r="AB399" s="5">
        <f t="shared" si="311"/>
        <v>3.5241048773611504E-3</v>
      </c>
      <c r="AC399" s="5">
        <f t="shared" si="312"/>
        <v>1.1131071894043469E-2</v>
      </c>
      <c r="AD399" s="5">
        <f t="shared" si="313"/>
        <v>0</v>
      </c>
      <c r="AE399" s="5">
        <f t="shared" si="314"/>
        <v>1.3158760444766102E-4</v>
      </c>
      <c r="AF399" s="5">
        <f t="shared" si="315"/>
        <v>0</v>
      </c>
      <c r="AG399" s="1">
        <f t="shared" si="316"/>
        <v>1.8108808420456675</v>
      </c>
      <c r="AH399" s="1"/>
      <c r="AI399" s="5">
        <f t="shared" si="290"/>
        <v>0.46315308391968524</v>
      </c>
      <c r="AJ399" s="5">
        <f t="shared" si="291"/>
        <v>1.2440443168420348E-2</v>
      </c>
      <c r="AK399" s="5">
        <f t="shared" si="292"/>
        <v>0.19172712547486065</v>
      </c>
      <c r="AL399" s="5">
        <f t="shared" si="293"/>
        <v>6.9137870623707257E-2</v>
      </c>
      <c r="AM399" s="5">
        <f t="shared" si="294"/>
        <v>3.1105052368154178E-2</v>
      </c>
      <c r="AN399" s="5">
        <f t="shared" si="295"/>
        <v>6.0164918271001372E-2</v>
      </c>
      <c r="AO399" s="5">
        <f t="shared" si="296"/>
        <v>0.11404297118431447</v>
      </c>
      <c r="AP399" s="5">
        <f t="shared" si="297"/>
        <v>5.0063025679399333E-2</v>
      </c>
      <c r="AQ399" s="5">
        <f t="shared" si="298"/>
        <v>1.9460722072580621E-3</v>
      </c>
      <c r="AR399" s="5">
        <f t="shared" si="299"/>
        <v>6.1467721318809784E-3</v>
      </c>
      <c r="AS399" s="5">
        <f t="shared" si="300"/>
        <v>0</v>
      </c>
      <c r="AT399" s="5">
        <f t="shared" si="301"/>
        <v>7.2664971318053516E-5</v>
      </c>
      <c r="AU399" s="5">
        <f t="shared" si="302"/>
        <v>0</v>
      </c>
      <c r="AV399" s="1">
        <f t="shared" si="317"/>
        <v>1</v>
      </c>
    </row>
    <row r="400" spans="1:48">
      <c r="A400" s="1">
        <v>52.52</v>
      </c>
      <c r="B400" s="1">
        <v>1.61</v>
      </c>
      <c r="C400" s="1">
        <v>19.43</v>
      </c>
      <c r="D400" s="1">
        <v>7.4076959999999996</v>
      </c>
      <c r="E400" s="1">
        <v>1.72</v>
      </c>
      <c r="F400" s="1">
        <v>4.5199999999999996</v>
      </c>
      <c r="G400" s="1">
        <v>6.98</v>
      </c>
      <c r="H400" s="1">
        <v>5.17</v>
      </c>
      <c r="I400" s="1">
        <v>0.22</v>
      </c>
      <c r="J400" s="1">
        <v>0.5</v>
      </c>
      <c r="K400" s="1"/>
      <c r="L400" s="1"/>
      <c r="M400" s="1"/>
      <c r="N400" s="3">
        <f t="shared" si="276"/>
        <v>100.077696</v>
      </c>
      <c r="O400" s="2">
        <v>1064</v>
      </c>
      <c r="P400" s="2">
        <v>1E-4</v>
      </c>
      <c r="Q400" s="2" t="s">
        <v>10</v>
      </c>
      <c r="S400" s="2" t="s">
        <v>190</v>
      </c>
      <c r="T400" s="5">
        <f t="shared" si="303"/>
        <v>0.87416777629826903</v>
      </c>
      <c r="U400" s="5">
        <f t="shared" si="304"/>
        <v>2.0150187734668337E-2</v>
      </c>
      <c r="V400" s="5">
        <f t="shared" si="305"/>
        <v>0.38112985484503731</v>
      </c>
      <c r="W400" s="5">
        <f t="shared" si="306"/>
        <v>0.10309945720250523</v>
      </c>
      <c r="X400" s="5">
        <f t="shared" si="307"/>
        <v>4.2679900744416875E-2</v>
      </c>
      <c r="Y400" s="5">
        <f t="shared" si="308"/>
        <v>8.0599144079885873E-2</v>
      </c>
      <c r="Z400" s="5">
        <f t="shared" si="309"/>
        <v>0.22523394643433367</v>
      </c>
      <c r="AA400" s="5">
        <f t="shared" si="310"/>
        <v>0.1097664543524416</v>
      </c>
      <c r="AB400" s="5">
        <f t="shared" si="311"/>
        <v>3.1012122920778123E-3</v>
      </c>
      <c r="AC400" s="5">
        <f t="shared" si="312"/>
        <v>7.0449822114199163E-3</v>
      </c>
      <c r="AD400" s="5">
        <f t="shared" si="313"/>
        <v>0</v>
      </c>
      <c r="AE400" s="5">
        <f t="shared" si="314"/>
        <v>0</v>
      </c>
      <c r="AF400" s="5">
        <f t="shared" si="315"/>
        <v>0</v>
      </c>
      <c r="AG400" s="1">
        <f t="shared" si="316"/>
        <v>1.8469729161950559</v>
      </c>
      <c r="AH400" s="1"/>
      <c r="AI400" s="5">
        <f t="shared" si="290"/>
        <v>0.47329756090800712</v>
      </c>
      <c r="AJ400" s="5">
        <f t="shared" si="291"/>
        <v>1.0909844729168897E-2</v>
      </c>
      <c r="AK400" s="5">
        <f t="shared" si="292"/>
        <v>0.20635378651366579</v>
      </c>
      <c r="AL400" s="5">
        <f t="shared" si="293"/>
        <v>5.5820773709503085E-2</v>
      </c>
      <c r="AM400" s="5">
        <f t="shared" si="294"/>
        <v>2.3108027394544383E-2</v>
      </c>
      <c r="AN400" s="5">
        <f t="shared" si="295"/>
        <v>4.363850892081729E-2</v>
      </c>
      <c r="AO400" s="5">
        <f t="shared" si="296"/>
        <v>0.12194761734694927</v>
      </c>
      <c r="AP400" s="5">
        <f t="shared" si="297"/>
        <v>5.9430462347315409E-2</v>
      </c>
      <c r="AQ400" s="5">
        <f t="shared" si="298"/>
        <v>1.6790783800266068E-3</v>
      </c>
      <c r="AR400" s="5">
        <f t="shared" si="299"/>
        <v>3.814339750002001E-3</v>
      </c>
      <c r="AS400" s="5">
        <f t="shared" si="300"/>
        <v>0</v>
      </c>
      <c r="AT400" s="5">
        <f t="shared" si="301"/>
        <v>0</v>
      </c>
      <c r="AU400" s="5">
        <f t="shared" si="302"/>
        <v>0</v>
      </c>
      <c r="AV400" s="1">
        <f t="shared" si="317"/>
        <v>0.99999999999999989</v>
      </c>
    </row>
    <row r="401" spans="1:48">
      <c r="A401" s="1">
        <v>45.54</v>
      </c>
      <c r="B401" s="1">
        <v>2.4700000000000002</v>
      </c>
      <c r="C401" s="1">
        <v>14.91</v>
      </c>
      <c r="D401" s="1">
        <v>11.258638000000001</v>
      </c>
      <c r="E401" s="1">
        <v>7.53</v>
      </c>
      <c r="F401" s="1">
        <v>11.59</v>
      </c>
      <c r="G401" s="1">
        <v>3.59</v>
      </c>
      <c r="H401" s="1">
        <v>1.47</v>
      </c>
      <c r="I401" s="1">
        <v>0.18</v>
      </c>
      <c r="J401" s="1">
        <v>0.75</v>
      </c>
      <c r="K401" s="1"/>
      <c r="L401" s="1">
        <v>0.02</v>
      </c>
      <c r="M401" s="1"/>
      <c r="N401" s="3">
        <f t="shared" si="276"/>
        <v>99.308638000000016</v>
      </c>
      <c r="O401" s="2">
        <v>1234</v>
      </c>
      <c r="P401" s="2">
        <v>1E-4</v>
      </c>
      <c r="Q401" s="2" t="s">
        <v>13</v>
      </c>
      <c r="S401" s="2" t="s">
        <v>140</v>
      </c>
      <c r="T401" s="5">
        <f t="shared" si="303"/>
        <v>0.75798934753661784</v>
      </c>
      <c r="U401" s="5">
        <f t="shared" si="304"/>
        <v>3.0913642052565707E-2</v>
      </c>
      <c r="V401" s="5">
        <f t="shared" si="305"/>
        <v>0.29246763436641821</v>
      </c>
      <c r="W401" s="5">
        <f t="shared" si="306"/>
        <v>0.15669642310368828</v>
      </c>
      <c r="X401" s="5">
        <f t="shared" si="307"/>
        <v>0.18684863523573203</v>
      </c>
      <c r="Y401" s="5">
        <f t="shared" si="308"/>
        <v>0.20666904422253923</v>
      </c>
      <c r="Z401" s="5">
        <f t="shared" si="309"/>
        <v>0.11584382058728622</v>
      </c>
      <c r="AA401" s="5">
        <f t="shared" si="310"/>
        <v>3.1210191082802548E-2</v>
      </c>
      <c r="AB401" s="5">
        <f t="shared" si="311"/>
        <v>2.5373555117000281E-3</v>
      </c>
      <c r="AC401" s="5">
        <f t="shared" si="312"/>
        <v>1.0567473317129875E-2</v>
      </c>
      <c r="AD401" s="5">
        <f t="shared" si="313"/>
        <v>0</v>
      </c>
      <c r="AE401" s="5">
        <f t="shared" si="314"/>
        <v>2.6317520889532203E-4</v>
      </c>
      <c r="AF401" s="5">
        <f t="shared" si="315"/>
        <v>0</v>
      </c>
      <c r="AG401" s="1">
        <f t="shared" si="316"/>
        <v>1.7920067422253756</v>
      </c>
      <c r="AH401" s="1"/>
      <c r="AI401" s="5">
        <f t="shared" si="290"/>
        <v>0.42298353553922491</v>
      </c>
      <c r="AJ401" s="5">
        <f t="shared" si="291"/>
        <v>1.7250851419328972E-2</v>
      </c>
      <c r="AK401" s="5">
        <f t="shared" si="292"/>
        <v>0.16320677119954463</v>
      </c>
      <c r="AL401" s="5">
        <f t="shared" si="293"/>
        <v>8.7441871401162968E-2</v>
      </c>
      <c r="AM401" s="5">
        <f t="shared" si="294"/>
        <v>0.10426781932957292</v>
      </c>
      <c r="AN401" s="5">
        <f t="shared" si="295"/>
        <v>0.11532827380207873</v>
      </c>
      <c r="AO401" s="5">
        <f t="shared" si="296"/>
        <v>6.4644745947455187E-2</v>
      </c>
      <c r="AP401" s="5">
        <f t="shared" si="297"/>
        <v>1.7416335746619268E-2</v>
      </c>
      <c r="AQ401" s="5">
        <f t="shared" si="298"/>
        <v>1.4159296680709206E-3</v>
      </c>
      <c r="AR401" s="5">
        <f t="shared" si="299"/>
        <v>5.8970053338118717E-3</v>
      </c>
      <c r="AS401" s="5">
        <f t="shared" si="300"/>
        <v>0</v>
      </c>
      <c r="AT401" s="5">
        <f t="shared" si="301"/>
        <v>1.4686061312944726E-4</v>
      </c>
      <c r="AU401" s="5">
        <f t="shared" si="302"/>
        <v>0</v>
      </c>
      <c r="AV401" s="1">
        <f t="shared" si="317"/>
        <v>0.99999999999999989</v>
      </c>
    </row>
    <row r="402" spans="1:48">
      <c r="A402" s="1">
        <v>44.91</v>
      </c>
      <c r="B402" s="1">
        <v>2.61</v>
      </c>
      <c r="C402" s="1">
        <v>15.27</v>
      </c>
      <c r="D402" s="1">
        <v>10.960642</v>
      </c>
      <c r="E402" s="1">
        <v>6.79</v>
      </c>
      <c r="F402" s="1">
        <v>11.81</v>
      </c>
      <c r="G402" s="1">
        <v>3.72</v>
      </c>
      <c r="H402" s="1">
        <v>1.65</v>
      </c>
      <c r="I402" s="1">
        <v>0.17</v>
      </c>
      <c r="J402" s="1">
        <v>0.71</v>
      </c>
      <c r="K402" s="1"/>
      <c r="L402" s="1">
        <v>0.02</v>
      </c>
      <c r="M402" s="1"/>
      <c r="N402" s="3">
        <f t="shared" si="276"/>
        <v>98.620642000000004</v>
      </c>
      <c r="O402" s="2">
        <v>1201</v>
      </c>
      <c r="P402" s="2">
        <v>1E-4</v>
      </c>
      <c r="Q402" s="2" t="s">
        <v>5</v>
      </c>
      <c r="S402" s="2" t="s">
        <v>147</v>
      </c>
      <c r="T402" s="5">
        <f t="shared" si="303"/>
        <v>0.74750332889480686</v>
      </c>
      <c r="U402" s="5">
        <f t="shared" si="304"/>
        <v>3.2665832290362948E-2</v>
      </c>
      <c r="V402" s="5">
        <f t="shared" si="305"/>
        <v>0.29952922714790114</v>
      </c>
      <c r="W402" s="5">
        <f t="shared" si="306"/>
        <v>0.15254894919972165</v>
      </c>
      <c r="X402" s="5">
        <f t="shared" si="307"/>
        <v>0.16848635235732012</v>
      </c>
      <c r="Y402" s="5">
        <f t="shared" si="308"/>
        <v>0.21059201141226822</v>
      </c>
      <c r="Z402" s="5">
        <f t="shared" si="309"/>
        <v>0.12003872216844144</v>
      </c>
      <c r="AA402" s="5">
        <f t="shared" si="310"/>
        <v>3.5031847133757961E-2</v>
      </c>
      <c r="AB402" s="5">
        <f t="shared" si="311"/>
        <v>2.3963913166055823E-3</v>
      </c>
      <c r="AC402" s="5">
        <f t="shared" si="312"/>
        <v>1.0003874740216282E-2</v>
      </c>
      <c r="AD402" s="5">
        <f t="shared" si="313"/>
        <v>0</v>
      </c>
      <c r="AE402" s="5">
        <f t="shared" si="314"/>
        <v>2.6317520889532203E-4</v>
      </c>
      <c r="AF402" s="5">
        <f t="shared" si="315"/>
        <v>0</v>
      </c>
      <c r="AG402" s="1">
        <f t="shared" si="316"/>
        <v>1.7790597118702973</v>
      </c>
      <c r="AH402" s="1"/>
      <c r="AI402" s="5">
        <f t="shared" si="290"/>
        <v>0.42016764468741097</v>
      </c>
      <c r="AJ402" s="5">
        <f t="shared" si="291"/>
        <v>1.8361290558382592E-2</v>
      </c>
      <c r="AK402" s="5">
        <f t="shared" si="292"/>
        <v>0.1683637851778515</v>
      </c>
      <c r="AL402" s="5">
        <f t="shared" si="293"/>
        <v>8.5746952832375337E-2</v>
      </c>
      <c r="AM402" s="5">
        <f t="shared" si="294"/>
        <v>9.4705282365251858E-2</v>
      </c>
      <c r="AN402" s="5">
        <f t="shared" si="295"/>
        <v>0.11837264933107623</v>
      </c>
      <c r="AO402" s="5">
        <f t="shared" si="296"/>
        <v>6.7473127162351751E-2</v>
      </c>
      <c r="AP402" s="5">
        <f t="shared" si="297"/>
        <v>1.9691214915394568E-2</v>
      </c>
      <c r="AQ402" s="5">
        <f t="shared" si="298"/>
        <v>1.3469988110102803E-3</v>
      </c>
      <c r="AR402" s="5">
        <f t="shared" si="299"/>
        <v>5.6231247739848859E-3</v>
      </c>
      <c r="AS402" s="5">
        <f t="shared" si="300"/>
        <v>0</v>
      </c>
      <c r="AT402" s="5">
        <f t="shared" si="301"/>
        <v>1.4792938491010519E-4</v>
      </c>
      <c r="AU402" s="5">
        <f t="shared" si="302"/>
        <v>0</v>
      </c>
      <c r="AV402" s="1">
        <f t="shared" si="317"/>
        <v>1.0000000000000002</v>
      </c>
    </row>
    <row r="403" spans="1:48">
      <c r="A403" s="1">
        <v>44.93</v>
      </c>
      <c r="B403" s="1">
        <v>2.91</v>
      </c>
      <c r="C403" s="1">
        <v>15.57</v>
      </c>
      <c r="D403" s="1">
        <v>11.381603999999999</v>
      </c>
      <c r="E403" s="1">
        <v>5.66</v>
      </c>
      <c r="F403" s="1">
        <v>11.25</v>
      </c>
      <c r="G403" s="1">
        <v>4.12</v>
      </c>
      <c r="H403" s="1">
        <v>1.76</v>
      </c>
      <c r="I403" s="1">
        <v>0.1</v>
      </c>
      <c r="J403" s="1">
        <v>0.77</v>
      </c>
      <c r="K403" s="1"/>
      <c r="L403" s="1">
        <v>0.02</v>
      </c>
      <c r="M403" s="1"/>
      <c r="N403" s="3">
        <f t="shared" si="276"/>
        <v>98.471603999999999</v>
      </c>
      <c r="O403" s="2">
        <v>1176</v>
      </c>
      <c r="P403" s="2">
        <v>1E-4</v>
      </c>
      <c r="Q403" s="2" t="s">
        <v>10</v>
      </c>
      <c r="S403" s="2" t="s">
        <v>147</v>
      </c>
      <c r="T403" s="5">
        <f t="shared" si="303"/>
        <v>0.7478362183754993</v>
      </c>
      <c r="U403" s="5">
        <f t="shared" si="304"/>
        <v>3.6420525657071337E-2</v>
      </c>
      <c r="V403" s="5">
        <f t="shared" si="305"/>
        <v>0.30541388779913692</v>
      </c>
      <c r="W403" s="5">
        <f t="shared" si="306"/>
        <v>0.1584078496868476</v>
      </c>
      <c r="X403" s="5">
        <f t="shared" si="307"/>
        <v>0.14044665012406948</v>
      </c>
      <c r="Y403" s="5">
        <f t="shared" si="308"/>
        <v>0.20060627674750356</v>
      </c>
      <c r="Z403" s="5">
        <f t="shared" si="309"/>
        <v>0.13294611164891901</v>
      </c>
      <c r="AA403" s="5">
        <f t="shared" si="310"/>
        <v>3.7367303609341825E-2</v>
      </c>
      <c r="AB403" s="5">
        <f t="shared" si="311"/>
        <v>1.4096419509444602E-3</v>
      </c>
      <c r="AC403" s="5">
        <f t="shared" si="312"/>
        <v>1.0849272605586671E-2</v>
      </c>
      <c r="AD403" s="5">
        <f t="shared" si="313"/>
        <v>0</v>
      </c>
      <c r="AE403" s="5">
        <f t="shared" si="314"/>
        <v>2.6317520889532203E-4</v>
      </c>
      <c r="AF403" s="5">
        <f t="shared" si="315"/>
        <v>0</v>
      </c>
      <c r="AG403" s="1">
        <f t="shared" si="316"/>
        <v>1.7719669134138154</v>
      </c>
      <c r="AH403" s="1"/>
      <c r="AI403" s="5">
        <f t="shared" si="290"/>
        <v>0.42203734884346217</v>
      </c>
      <c r="AJ403" s="5">
        <f t="shared" si="291"/>
        <v>2.0553727827177487E-2</v>
      </c>
      <c r="AK403" s="5">
        <f t="shared" si="292"/>
        <v>0.17235868541740218</v>
      </c>
      <c r="AL403" s="5">
        <f t="shared" si="293"/>
        <v>8.939661823688573E-2</v>
      </c>
      <c r="AM403" s="5">
        <f t="shared" si="294"/>
        <v>7.9260311838153574E-2</v>
      </c>
      <c r="AN403" s="5">
        <f t="shared" si="295"/>
        <v>0.11321107365431664</v>
      </c>
      <c r="AO403" s="5">
        <f t="shared" si="296"/>
        <v>7.5027423278908309E-2</v>
      </c>
      <c r="AP403" s="5">
        <f t="shared" si="297"/>
        <v>2.1088036873866432E-2</v>
      </c>
      <c r="AQ403" s="5">
        <f t="shared" si="298"/>
        <v>7.9552385559428348E-4</v>
      </c>
      <c r="AR403" s="5">
        <f t="shared" si="299"/>
        <v>6.1227286601445658E-3</v>
      </c>
      <c r="AS403" s="5">
        <f t="shared" si="300"/>
        <v>0</v>
      </c>
      <c r="AT403" s="5">
        <f t="shared" si="301"/>
        <v>1.4852151408871231E-4</v>
      </c>
      <c r="AU403" s="5">
        <f t="shared" si="302"/>
        <v>0</v>
      </c>
      <c r="AV403" s="1">
        <f t="shared" si="317"/>
        <v>1</v>
      </c>
    </row>
    <row r="404" spans="1:48">
      <c r="A404" s="1">
        <v>44.35</v>
      </c>
      <c r="B404" s="1">
        <v>3.75</v>
      </c>
      <c r="C404" s="1">
        <v>15.45</v>
      </c>
      <c r="D404" s="1">
        <v>12.731544</v>
      </c>
      <c r="E404" s="1">
        <v>4.4000000000000004</v>
      </c>
      <c r="F404" s="1">
        <v>10.51</v>
      </c>
      <c r="G404" s="1">
        <v>4.41</v>
      </c>
      <c r="H404" s="1">
        <v>2.42</v>
      </c>
      <c r="I404" s="1">
        <v>0.17</v>
      </c>
      <c r="J404" s="1">
        <v>1.29</v>
      </c>
      <c r="K404" s="1"/>
      <c r="L404" s="1"/>
      <c r="M404" s="1"/>
      <c r="N404" s="3">
        <f t="shared" si="276"/>
        <v>99.481544000000014</v>
      </c>
      <c r="O404" s="2">
        <v>1149</v>
      </c>
      <c r="P404" s="2">
        <v>1E-4</v>
      </c>
      <c r="Q404" s="2" t="s">
        <v>10</v>
      </c>
      <c r="S404" s="2" t="s">
        <v>147</v>
      </c>
      <c r="T404" s="5">
        <f t="shared" si="303"/>
        <v>0.73818242343541951</v>
      </c>
      <c r="U404" s="5">
        <f t="shared" si="304"/>
        <v>4.6933667083854817E-2</v>
      </c>
      <c r="V404" s="5">
        <f t="shared" si="305"/>
        <v>0.30306002353864259</v>
      </c>
      <c r="W404" s="5">
        <f t="shared" si="306"/>
        <v>0.17719615866388311</v>
      </c>
      <c r="X404" s="5">
        <f t="shared" si="307"/>
        <v>0.10918114143920597</v>
      </c>
      <c r="Y404" s="5">
        <f t="shared" si="308"/>
        <v>0.18741084165477889</v>
      </c>
      <c r="Z404" s="5">
        <f t="shared" si="309"/>
        <v>0.14230396902226525</v>
      </c>
      <c r="AA404" s="5">
        <f t="shared" si="310"/>
        <v>5.1380042462845006E-2</v>
      </c>
      <c r="AB404" s="5">
        <f t="shared" si="311"/>
        <v>2.3963913166055823E-3</v>
      </c>
      <c r="AC404" s="5">
        <f t="shared" si="312"/>
        <v>1.8176054105463385E-2</v>
      </c>
      <c r="AD404" s="5">
        <f t="shared" si="313"/>
        <v>0</v>
      </c>
      <c r="AE404" s="5">
        <f t="shared" si="314"/>
        <v>0</v>
      </c>
      <c r="AF404" s="5">
        <f t="shared" si="315"/>
        <v>0</v>
      </c>
      <c r="AG404" s="1">
        <f t="shared" si="316"/>
        <v>1.7762207127229639</v>
      </c>
      <c r="AH404" s="1"/>
      <c r="AI404" s="5">
        <f t="shared" si="290"/>
        <v>0.41559160871611422</v>
      </c>
      <c r="AJ404" s="5">
        <f t="shared" si="291"/>
        <v>2.6423330584803867E-2</v>
      </c>
      <c r="AK404" s="5">
        <f t="shared" si="292"/>
        <v>0.17062070122695991</v>
      </c>
      <c r="AL404" s="5">
        <f t="shared" si="293"/>
        <v>9.9760214141540807E-2</v>
      </c>
      <c r="AM404" s="5">
        <f t="shared" si="294"/>
        <v>6.1468228952149873E-2</v>
      </c>
      <c r="AN404" s="5">
        <f t="shared" si="295"/>
        <v>0.10551101015339261</v>
      </c>
      <c r="AO404" s="5">
        <f t="shared" si="296"/>
        <v>8.0116152234319948E-2</v>
      </c>
      <c r="AP404" s="5">
        <f t="shared" si="297"/>
        <v>2.8926609229817445E-2</v>
      </c>
      <c r="AQ404" s="5">
        <f t="shared" si="298"/>
        <v>1.3491517689442382E-3</v>
      </c>
      <c r="AR404" s="5">
        <f t="shared" si="299"/>
        <v>1.023299299195724E-2</v>
      </c>
      <c r="AS404" s="5">
        <f t="shared" si="300"/>
        <v>0</v>
      </c>
      <c r="AT404" s="5">
        <f t="shared" si="301"/>
        <v>0</v>
      </c>
      <c r="AU404" s="5">
        <f t="shared" si="302"/>
        <v>0</v>
      </c>
      <c r="AV404" s="1">
        <f t="shared" si="317"/>
        <v>1.0000000000000002</v>
      </c>
    </row>
    <row r="405" spans="1:48">
      <c r="A405" s="1">
        <v>43.6</v>
      </c>
      <c r="B405" s="1">
        <v>3.63</v>
      </c>
      <c r="C405" s="1">
        <v>15.13</v>
      </c>
      <c r="D405" s="1">
        <v>12.671524</v>
      </c>
      <c r="E405" s="1">
        <v>4.0199999999999996</v>
      </c>
      <c r="F405" s="1">
        <v>10.06</v>
      </c>
      <c r="G405" s="1">
        <v>5.08</v>
      </c>
      <c r="H405" s="1">
        <v>2.76</v>
      </c>
      <c r="I405" s="1">
        <v>0.15</v>
      </c>
      <c r="J405" s="1">
        <v>1.98</v>
      </c>
      <c r="K405" s="1"/>
      <c r="L405" s="1">
        <v>0.01</v>
      </c>
      <c r="M405" s="1"/>
      <c r="N405" s="3">
        <f t="shared" si="276"/>
        <v>99.091524000000021</v>
      </c>
      <c r="O405" s="2">
        <v>1121</v>
      </c>
      <c r="P405" s="2">
        <v>1E-4</v>
      </c>
      <c r="Q405" s="2" t="s">
        <v>67</v>
      </c>
      <c r="S405" s="2" t="s">
        <v>147</v>
      </c>
      <c r="T405" s="5">
        <f t="shared" si="303"/>
        <v>0.72569906790945415</v>
      </c>
      <c r="U405" s="5">
        <f t="shared" si="304"/>
        <v>4.5431789737171463E-2</v>
      </c>
      <c r="V405" s="5">
        <f t="shared" si="305"/>
        <v>0.29678305217732448</v>
      </c>
      <c r="W405" s="5">
        <f t="shared" si="306"/>
        <v>0.17636080723729994</v>
      </c>
      <c r="X405" s="5">
        <f t="shared" si="307"/>
        <v>9.9751861042183615E-2</v>
      </c>
      <c r="Y405" s="5">
        <f t="shared" si="308"/>
        <v>0.17938659058487877</v>
      </c>
      <c r="Z405" s="5">
        <f t="shared" si="309"/>
        <v>0.1639238464020652</v>
      </c>
      <c r="AA405" s="5">
        <f t="shared" si="310"/>
        <v>5.8598726114649675E-2</v>
      </c>
      <c r="AB405" s="5">
        <f t="shared" si="311"/>
        <v>2.11446292641669E-3</v>
      </c>
      <c r="AC405" s="5">
        <f t="shared" si="312"/>
        <v>2.7898129557222869E-2</v>
      </c>
      <c r="AD405" s="5">
        <f t="shared" si="313"/>
        <v>0</v>
      </c>
      <c r="AE405" s="5">
        <f t="shared" si="314"/>
        <v>1.3158760444766102E-4</v>
      </c>
      <c r="AF405" s="5">
        <f t="shared" si="315"/>
        <v>0</v>
      </c>
      <c r="AG405" s="1">
        <f t="shared" si="316"/>
        <v>1.7760799212931146</v>
      </c>
      <c r="AH405" s="1"/>
      <c r="AI405" s="5">
        <f t="shared" si="290"/>
        <v>0.40859595292372469</v>
      </c>
      <c r="AJ405" s="5">
        <f t="shared" si="291"/>
        <v>2.5579811579702919E-2</v>
      </c>
      <c r="AK405" s="5">
        <f t="shared" si="292"/>
        <v>0.16710005480003678</v>
      </c>
      <c r="AL405" s="5">
        <f t="shared" si="293"/>
        <v>9.9297787854555841E-2</v>
      </c>
      <c r="AM405" s="5">
        <f t="shared" si="294"/>
        <v>5.6164061001014551E-2</v>
      </c>
      <c r="AN405" s="5">
        <f t="shared" si="295"/>
        <v>0.10100141802981048</v>
      </c>
      <c r="AO405" s="5">
        <f t="shared" si="296"/>
        <v>9.2295309708088358E-2</v>
      </c>
      <c r="AP405" s="5">
        <f t="shared" si="297"/>
        <v>3.2993293495478269E-2</v>
      </c>
      <c r="AQ405" s="5">
        <f t="shared" si="298"/>
        <v>1.1905223977067474E-3</v>
      </c>
      <c r="AR405" s="5">
        <f t="shared" si="299"/>
        <v>1.5707699424309135E-2</v>
      </c>
      <c r="AS405" s="5">
        <f t="shared" si="300"/>
        <v>0</v>
      </c>
      <c r="AT405" s="5">
        <f t="shared" si="301"/>
        <v>7.408878557213558E-5</v>
      </c>
      <c r="AU405" s="5">
        <f t="shared" si="302"/>
        <v>0</v>
      </c>
      <c r="AV405" s="1">
        <f t="shared" si="317"/>
        <v>0.99999999999999989</v>
      </c>
    </row>
    <row r="406" spans="1:48">
      <c r="A406" s="1">
        <v>49.67</v>
      </c>
      <c r="B406" s="1">
        <v>2.77</v>
      </c>
      <c r="C406" s="1">
        <v>15.94</v>
      </c>
      <c r="D406" s="1">
        <v>10.723587999999999</v>
      </c>
      <c r="E406" s="1">
        <v>2.88</v>
      </c>
      <c r="F406" s="1">
        <v>6.49</v>
      </c>
      <c r="G406" s="1">
        <v>6.03</v>
      </c>
      <c r="H406" s="1">
        <v>2.88</v>
      </c>
      <c r="I406" s="1">
        <v>0.23</v>
      </c>
      <c r="J406" s="1">
        <v>0.95</v>
      </c>
      <c r="K406" s="1"/>
      <c r="L406" s="1"/>
      <c r="M406" s="1"/>
      <c r="N406" s="3">
        <f t="shared" si="276"/>
        <v>98.563587999999996</v>
      </c>
      <c r="O406" s="2">
        <v>1116</v>
      </c>
      <c r="P406" s="2">
        <v>1E-4</v>
      </c>
      <c r="Q406" s="2" t="s">
        <v>7</v>
      </c>
      <c r="S406" s="2" t="s">
        <v>145</v>
      </c>
      <c r="T406" s="5">
        <f t="shared" si="303"/>
        <v>0.82673102529960063</v>
      </c>
      <c r="U406" s="5">
        <f t="shared" si="304"/>
        <v>3.4668335419274089E-2</v>
      </c>
      <c r="V406" s="5">
        <f t="shared" si="305"/>
        <v>0.31267163593566105</v>
      </c>
      <c r="W406" s="5">
        <f t="shared" si="306"/>
        <v>0.14924965901183021</v>
      </c>
      <c r="X406" s="5">
        <f t="shared" si="307"/>
        <v>7.1464019851116625E-2</v>
      </c>
      <c r="Y406" s="5">
        <f t="shared" si="308"/>
        <v>0.11572753209700429</v>
      </c>
      <c r="Z406" s="5">
        <f t="shared" si="309"/>
        <v>0.19457889641819945</v>
      </c>
      <c r="AA406" s="5">
        <f t="shared" si="310"/>
        <v>6.1146496815286618E-2</v>
      </c>
      <c r="AB406" s="5">
        <f t="shared" si="311"/>
        <v>3.2421764871722585E-3</v>
      </c>
      <c r="AC406" s="5">
        <f t="shared" si="312"/>
        <v>1.3385466201697841E-2</v>
      </c>
      <c r="AD406" s="5">
        <f t="shared" si="313"/>
        <v>0</v>
      </c>
      <c r="AE406" s="5">
        <f t="shared" si="314"/>
        <v>0</v>
      </c>
      <c r="AF406" s="5">
        <f t="shared" si="315"/>
        <v>0</v>
      </c>
      <c r="AG406" s="1">
        <f t="shared" ref="AG406:AG462" si="318">SUM(T406:AF406)</f>
        <v>1.7828652435368431</v>
      </c>
      <c r="AH406" s="1"/>
      <c r="AI406" s="5">
        <f t="shared" si="290"/>
        <v>0.4637092053348541</v>
      </c>
      <c r="AJ406" s="5">
        <f t="shared" si="291"/>
        <v>1.9445292090892491E-2</v>
      </c>
      <c r="AK406" s="5">
        <f t="shared" si="292"/>
        <v>0.17537592202727781</v>
      </c>
      <c r="AL406" s="5">
        <f t="shared" si="293"/>
        <v>8.3713370684005903E-2</v>
      </c>
      <c r="AM406" s="5">
        <f t="shared" si="294"/>
        <v>4.008380336662265E-2</v>
      </c>
      <c r="AN406" s="5">
        <f t="shared" si="295"/>
        <v>6.4910981083138031E-2</v>
      </c>
      <c r="AO406" s="5">
        <f t="shared" si="296"/>
        <v>0.10913830819439521</v>
      </c>
      <c r="AP406" s="5">
        <f t="shared" si="297"/>
        <v>3.4296757445326807E-2</v>
      </c>
      <c r="AQ406" s="5">
        <f t="shared" si="298"/>
        <v>1.818520215661638E-3</v>
      </c>
      <c r="AR406" s="5">
        <f t="shared" si="299"/>
        <v>7.5078395578253524E-3</v>
      </c>
      <c r="AS406" s="5">
        <f t="shared" si="300"/>
        <v>0</v>
      </c>
      <c r="AT406" s="5">
        <f t="shared" si="301"/>
        <v>0</v>
      </c>
      <c r="AU406" s="5">
        <f t="shared" si="302"/>
        <v>0</v>
      </c>
      <c r="AV406" s="1">
        <f t="shared" ref="AV406:AV462" si="319">SUM(AI406:AU406)</f>
        <v>0.99999999999999989</v>
      </c>
    </row>
    <row r="407" spans="1:48">
      <c r="A407" s="1">
        <v>51.44</v>
      </c>
      <c r="B407" s="1">
        <v>2.33</v>
      </c>
      <c r="C407" s="1">
        <v>17.27</v>
      </c>
      <c r="D407" s="1">
        <v>9.3666339999999995</v>
      </c>
      <c r="E407" s="1">
        <v>2.3199999999999998</v>
      </c>
      <c r="F407" s="1">
        <v>5.33</v>
      </c>
      <c r="G407" s="1">
        <v>7.05</v>
      </c>
      <c r="H407" s="1">
        <v>3.71</v>
      </c>
      <c r="I407" s="1">
        <v>0.22</v>
      </c>
      <c r="J407" s="1">
        <v>0.73</v>
      </c>
      <c r="K407" s="1"/>
      <c r="L407" s="1"/>
      <c r="M407" s="1"/>
      <c r="N407" s="3">
        <f t="shared" si="276"/>
        <v>99.766633999999982</v>
      </c>
      <c r="O407" s="2">
        <v>1092.5</v>
      </c>
      <c r="P407" s="2">
        <v>1E-4</v>
      </c>
      <c r="Q407" s="2" t="s">
        <v>67</v>
      </c>
      <c r="S407" s="2" t="s">
        <v>190</v>
      </c>
      <c r="T407" s="5">
        <f t="shared" si="303"/>
        <v>0.85619174434087886</v>
      </c>
      <c r="U407" s="5">
        <f t="shared" si="304"/>
        <v>2.9161451814768459E-2</v>
      </c>
      <c r="V407" s="5">
        <f t="shared" si="305"/>
        <v>0.33876029815613967</v>
      </c>
      <c r="W407" s="5">
        <f t="shared" si="306"/>
        <v>0.13036372999304105</v>
      </c>
      <c r="X407" s="5">
        <f t="shared" si="307"/>
        <v>5.7568238213399507E-2</v>
      </c>
      <c r="Y407" s="5">
        <f t="shared" si="308"/>
        <v>9.5042796005706143E-2</v>
      </c>
      <c r="Z407" s="5">
        <f t="shared" si="309"/>
        <v>0.22749273959341723</v>
      </c>
      <c r="AA407" s="5">
        <f t="shared" si="310"/>
        <v>7.8768577494692141E-2</v>
      </c>
      <c r="AB407" s="5">
        <f t="shared" si="311"/>
        <v>3.1012122920778123E-3</v>
      </c>
      <c r="AC407" s="5">
        <f t="shared" si="312"/>
        <v>1.0285674028673078E-2</v>
      </c>
      <c r="AD407" s="5">
        <f t="shared" si="313"/>
        <v>0</v>
      </c>
      <c r="AE407" s="5">
        <f t="shared" si="314"/>
        <v>0</v>
      </c>
      <c r="AF407" s="5">
        <f t="shared" si="315"/>
        <v>0</v>
      </c>
      <c r="AG407" s="1">
        <f t="shared" si="318"/>
        <v>1.8267364619327939</v>
      </c>
      <c r="AH407" s="1"/>
      <c r="AI407" s="5">
        <f t="shared" si="290"/>
        <v>0.46870019960896708</v>
      </c>
      <c r="AJ407" s="5">
        <f t="shared" si="291"/>
        <v>1.5963688480775128E-2</v>
      </c>
      <c r="AK407" s="5">
        <f t="shared" si="292"/>
        <v>0.18544563226033792</v>
      </c>
      <c r="AL407" s="5">
        <f t="shared" si="293"/>
        <v>7.1364278706687989E-2</v>
      </c>
      <c r="AM407" s="5">
        <f t="shared" si="294"/>
        <v>3.1514254745038016E-2</v>
      </c>
      <c r="AN407" s="5">
        <f t="shared" si="295"/>
        <v>5.2028739769690323E-2</v>
      </c>
      <c r="AO407" s="5">
        <f t="shared" si="296"/>
        <v>0.1245350625742241</v>
      </c>
      <c r="AP407" s="5">
        <f t="shared" si="297"/>
        <v>4.3119836460345451E-2</v>
      </c>
      <c r="AQ407" s="5">
        <f t="shared" si="298"/>
        <v>1.6976790887485481E-3</v>
      </c>
      <c r="AR407" s="5">
        <f t="shared" si="299"/>
        <v>5.6306283051854311E-3</v>
      </c>
      <c r="AS407" s="5">
        <f t="shared" si="300"/>
        <v>0</v>
      </c>
      <c r="AT407" s="5">
        <f t="shared" si="301"/>
        <v>0</v>
      </c>
      <c r="AU407" s="5">
        <f t="shared" si="302"/>
        <v>0</v>
      </c>
      <c r="AV407" s="1">
        <f t="shared" si="319"/>
        <v>1</v>
      </c>
    </row>
    <row r="408" spans="1:48">
      <c r="A408" s="1">
        <v>47.71</v>
      </c>
      <c r="B408" s="1">
        <v>2.38</v>
      </c>
      <c r="C408" s="1">
        <v>14.95</v>
      </c>
      <c r="D408" s="1">
        <v>11.242686000000001</v>
      </c>
      <c r="E408" s="1">
        <v>9.52</v>
      </c>
      <c r="F408" s="1">
        <v>8.9499999999999993</v>
      </c>
      <c r="G408" s="1">
        <v>3.43</v>
      </c>
      <c r="H408" s="1">
        <v>1.1499999999999999</v>
      </c>
      <c r="I408" s="1">
        <v>0.17</v>
      </c>
      <c r="J408" s="1">
        <v>0.43</v>
      </c>
      <c r="K408" s="1"/>
      <c r="L408" s="1">
        <v>0.08</v>
      </c>
      <c r="M408" s="1"/>
      <c r="N408" s="3">
        <f t="shared" si="276"/>
        <v>100.01268600000003</v>
      </c>
      <c r="O408" s="2">
        <v>1270</v>
      </c>
      <c r="P408" s="2">
        <v>1E-4</v>
      </c>
      <c r="Q408" s="2" t="s">
        <v>5</v>
      </c>
      <c r="S408" s="2" t="s">
        <v>137</v>
      </c>
      <c r="T408" s="5">
        <f t="shared" si="303"/>
        <v>0.7941078561917444</v>
      </c>
      <c r="U408" s="5">
        <f t="shared" si="304"/>
        <v>2.9787234042553189E-2</v>
      </c>
      <c r="V408" s="5">
        <f t="shared" si="305"/>
        <v>0.29325225578658298</v>
      </c>
      <c r="W408" s="5">
        <f t="shared" si="306"/>
        <v>0.15647440501043844</v>
      </c>
      <c r="X408" s="5">
        <f t="shared" si="307"/>
        <v>0.23622828784119107</v>
      </c>
      <c r="Y408" s="5">
        <f t="shared" si="308"/>
        <v>0.15959343794579173</v>
      </c>
      <c r="Z408" s="5">
        <f t="shared" si="309"/>
        <v>0.1106808647950952</v>
      </c>
      <c r="AA408" s="5">
        <f t="shared" si="310"/>
        <v>2.4416135881104032E-2</v>
      </c>
      <c r="AB408" s="5">
        <f t="shared" si="311"/>
        <v>2.3963913166055823E-3</v>
      </c>
      <c r="AC408" s="5">
        <f t="shared" si="312"/>
        <v>6.0586847018211281E-3</v>
      </c>
      <c r="AD408" s="5">
        <f t="shared" si="313"/>
        <v>0</v>
      </c>
      <c r="AE408" s="5">
        <f t="shared" si="314"/>
        <v>1.0527008355812881E-3</v>
      </c>
      <c r="AF408" s="5">
        <f t="shared" si="315"/>
        <v>0</v>
      </c>
      <c r="AG408" s="1">
        <f t="shared" si="318"/>
        <v>1.814048254348509</v>
      </c>
      <c r="AH408" s="1"/>
      <c r="AI408" s="5">
        <f t="shared" si="290"/>
        <v>0.43775453838571537</v>
      </c>
      <c r="AJ408" s="5">
        <f t="shared" si="291"/>
        <v>1.6420309642342382E-2</v>
      </c>
      <c r="AK408" s="5">
        <f t="shared" si="292"/>
        <v>0.16165625974040065</v>
      </c>
      <c r="AL408" s="5">
        <f t="shared" si="293"/>
        <v>8.6257024660368872E-2</v>
      </c>
      <c r="AM408" s="5">
        <f t="shared" si="294"/>
        <v>0.13022161195267062</v>
      </c>
      <c r="AN408" s="5">
        <f t="shared" si="295"/>
        <v>8.7976401709946556E-2</v>
      </c>
      <c r="AO408" s="5">
        <f t="shared" si="296"/>
        <v>6.1013186683308344E-2</v>
      </c>
      <c r="AP408" s="5">
        <f t="shared" si="297"/>
        <v>1.3459474312535726E-2</v>
      </c>
      <c r="AQ408" s="5">
        <f t="shared" si="298"/>
        <v>1.3210185070111125E-3</v>
      </c>
      <c r="AR408" s="5">
        <f t="shared" si="299"/>
        <v>3.3398696464097218E-3</v>
      </c>
      <c r="AS408" s="5">
        <f t="shared" si="300"/>
        <v>0</v>
      </c>
      <c r="AT408" s="5">
        <f t="shared" si="301"/>
        <v>5.8030475929062399E-4</v>
      </c>
      <c r="AU408" s="5">
        <f t="shared" si="302"/>
        <v>0</v>
      </c>
      <c r="AV408" s="1">
        <f t="shared" si="319"/>
        <v>1.0000000000000002</v>
      </c>
    </row>
    <row r="409" spans="1:48">
      <c r="A409" s="1">
        <v>48.37</v>
      </c>
      <c r="B409" s="1">
        <v>4.3099999999999996</v>
      </c>
      <c r="C409" s="1">
        <v>14.62</v>
      </c>
      <c r="D409" s="1">
        <v>11.638598</v>
      </c>
      <c r="E409" s="1">
        <v>4.58</v>
      </c>
      <c r="F409" s="1">
        <v>9.18</v>
      </c>
      <c r="G409" s="1">
        <v>3.67</v>
      </c>
      <c r="H409" s="1">
        <v>2</v>
      </c>
      <c r="I409" s="1">
        <v>0.17</v>
      </c>
      <c r="J409" s="1">
        <v>0.73</v>
      </c>
      <c r="K409" s="1"/>
      <c r="L409" s="1"/>
      <c r="M409" s="1"/>
      <c r="N409" s="3">
        <f t="shared" si="276"/>
        <v>99.268598000000011</v>
      </c>
      <c r="O409" s="2">
        <v>1145</v>
      </c>
      <c r="P409" s="2">
        <v>1E-4</v>
      </c>
      <c r="Q409" s="2" t="s">
        <v>5</v>
      </c>
      <c r="S409" s="2" t="s">
        <v>140</v>
      </c>
      <c r="T409" s="5">
        <f t="shared" ref="T409:T428" si="320">A409/60.08</f>
        <v>0.80509320905459381</v>
      </c>
      <c r="U409" s="5">
        <f t="shared" ref="U409:U428" si="321">B409/79.9</f>
        <v>5.3942428035043795E-2</v>
      </c>
      <c r="V409" s="5">
        <f t="shared" ref="V409:V428" si="322">C409/50.98</f>
        <v>0.28677912907022363</v>
      </c>
      <c r="W409" s="5">
        <f t="shared" ref="W409:W428" si="323">D409/71.85</f>
        <v>0.16198466249130133</v>
      </c>
      <c r="X409" s="5">
        <f t="shared" ref="X409:X428" si="324">E409/40.3</f>
        <v>0.11364764267990075</v>
      </c>
      <c r="Y409" s="5">
        <f t="shared" ref="Y409:Y428" si="325">F409/56.08</f>
        <v>0.1636947218259629</v>
      </c>
      <c r="Z409" s="5">
        <f t="shared" ref="Z409:Z428" si="326">G409/30.99</f>
        <v>0.11842529848338174</v>
      </c>
      <c r="AA409" s="5">
        <f t="shared" ref="AA409:AA428" si="327">H409/47.1</f>
        <v>4.2462845010615709E-2</v>
      </c>
      <c r="AB409" s="5">
        <f t="shared" ref="AB409:AB428" si="328">I409/70.94</f>
        <v>2.3963913166055823E-3</v>
      </c>
      <c r="AC409" s="5">
        <f t="shared" ref="AC409:AC428" si="329">J409/70.9725</f>
        <v>1.0285674028673078E-2</v>
      </c>
      <c r="AD409" s="5">
        <f t="shared" si="313"/>
        <v>0</v>
      </c>
      <c r="AE409" s="5">
        <f t="shared" si="314"/>
        <v>0</v>
      </c>
      <c r="AF409" s="5">
        <f t="shared" ref="AF409:AF428" si="330">M409/74.93</f>
        <v>0</v>
      </c>
      <c r="AG409" s="1">
        <f t="shared" si="318"/>
        <v>1.7587120019963021</v>
      </c>
      <c r="AH409" s="1"/>
      <c r="AI409" s="5">
        <f t="shared" si="290"/>
        <v>0.45777433038538312</v>
      </c>
      <c r="AJ409" s="5">
        <f t="shared" si="291"/>
        <v>3.0671552803309531E-2</v>
      </c>
      <c r="AK409" s="5">
        <f t="shared" si="292"/>
        <v>0.16306201853669194</v>
      </c>
      <c r="AL409" s="5">
        <f t="shared" si="293"/>
        <v>9.2104143434191404E-2</v>
      </c>
      <c r="AM409" s="5">
        <f t="shared" si="294"/>
        <v>6.4619814131534947E-2</v>
      </c>
      <c r="AN409" s="5">
        <f t="shared" si="295"/>
        <v>9.3076479628361061E-2</v>
      </c>
      <c r="AO409" s="5">
        <f t="shared" si="296"/>
        <v>6.7336379321320361E-2</v>
      </c>
      <c r="AP409" s="5">
        <f t="shared" si="297"/>
        <v>2.4144285683168377E-2</v>
      </c>
      <c r="AQ409" s="5">
        <f t="shared" si="298"/>
        <v>1.3625831369123852E-3</v>
      </c>
      <c r="AR409" s="5">
        <f t="shared" si="299"/>
        <v>5.848412939126974E-3</v>
      </c>
      <c r="AS409" s="5">
        <f t="shared" si="300"/>
        <v>0</v>
      </c>
      <c r="AT409" s="5">
        <f t="shared" si="301"/>
        <v>0</v>
      </c>
      <c r="AU409" s="5">
        <f t="shared" si="302"/>
        <v>0</v>
      </c>
      <c r="AV409" s="1">
        <f t="shared" si="319"/>
        <v>1.0000000000000002</v>
      </c>
    </row>
    <row r="410" spans="1:48">
      <c r="A410" s="1">
        <v>49.46</v>
      </c>
      <c r="B410" s="1">
        <v>4.5599999999999996</v>
      </c>
      <c r="C410" s="1">
        <v>15.14</v>
      </c>
      <c r="D410" s="1">
        <v>11.075592</v>
      </c>
      <c r="E410" s="1">
        <v>3.28</v>
      </c>
      <c r="F410" s="1">
        <v>7.65</v>
      </c>
      <c r="G410" s="1">
        <v>4.6500000000000004</v>
      </c>
      <c r="H410" s="1">
        <v>2.94</v>
      </c>
      <c r="I410" s="1">
        <v>0.18</v>
      </c>
      <c r="J410" s="1">
        <v>0.92</v>
      </c>
      <c r="K410" s="1"/>
      <c r="L410" s="1"/>
      <c r="M410" s="1"/>
      <c r="N410" s="3">
        <f t="shared" si="276"/>
        <v>99.855592000000016</v>
      </c>
      <c r="O410" s="2">
        <v>1133</v>
      </c>
      <c r="P410" s="2">
        <v>1E-4</v>
      </c>
      <c r="Q410" s="2" t="s">
        <v>68</v>
      </c>
      <c r="S410" s="2" t="s">
        <v>145</v>
      </c>
      <c r="T410" s="5">
        <f t="shared" si="320"/>
        <v>0.8232356857523303</v>
      </c>
      <c r="U410" s="5">
        <f t="shared" si="321"/>
        <v>5.707133917396745E-2</v>
      </c>
      <c r="V410" s="5">
        <f t="shared" si="322"/>
        <v>0.29697920753236567</v>
      </c>
      <c r="W410" s="5">
        <f t="shared" si="323"/>
        <v>0.15414881002087685</v>
      </c>
      <c r="X410" s="5">
        <f t="shared" si="324"/>
        <v>8.1389578163771709E-2</v>
      </c>
      <c r="Y410" s="5">
        <f t="shared" si="325"/>
        <v>0.13641226818830243</v>
      </c>
      <c r="Z410" s="5">
        <f t="shared" si="326"/>
        <v>0.15004840271055181</v>
      </c>
      <c r="AA410" s="5">
        <f t="shared" si="327"/>
        <v>6.2420382165605096E-2</v>
      </c>
      <c r="AB410" s="5">
        <f t="shared" si="328"/>
        <v>2.5373555117000281E-3</v>
      </c>
      <c r="AC410" s="5">
        <f t="shared" si="329"/>
        <v>1.2962767269012647E-2</v>
      </c>
      <c r="AD410" s="5">
        <f t="shared" si="313"/>
        <v>0</v>
      </c>
      <c r="AE410" s="5">
        <f t="shared" si="314"/>
        <v>0</v>
      </c>
      <c r="AF410" s="5">
        <f t="shared" si="330"/>
        <v>0</v>
      </c>
      <c r="AG410" s="1">
        <f t="shared" si="318"/>
        <v>1.777205796488484</v>
      </c>
      <c r="AH410" s="1"/>
      <c r="AI410" s="5">
        <f t="shared" si="290"/>
        <v>0.4632191091087659</v>
      </c>
      <c r="AJ410" s="5">
        <f t="shared" si="291"/>
        <v>3.2112960292349162E-2</v>
      </c>
      <c r="AK410" s="5">
        <f t="shared" si="292"/>
        <v>0.1671045683730922</v>
      </c>
      <c r="AL410" s="5">
        <f t="shared" si="293"/>
        <v>8.6736612228844767E-2</v>
      </c>
      <c r="AM410" s="5">
        <f t="shared" si="294"/>
        <v>4.5796372217886301E-2</v>
      </c>
      <c r="AN410" s="5">
        <f t="shared" si="295"/>
        <v>7.6756596482992823E-2</v>
      </c>
      <c r="AO410" s="5">
        <f t="shared" si="296"/>
        <v>8.4429390792572792E-2</v>
      </c>
      <c r="AP410" s="5">
        <f t="shared" si="297"/>
        <v>3.5122765348244558E-2</v>
      </c>
      <c r="AQ410" s="5">
        <f t="shared" si="298"/>
        <v>1.427721829803558E-3</v>
      </c>
      <c r="AR410" s="5">
        <f t="shared" si="299"/>
        <v>7.2939033254479056E-3</v>
      </c>
      <c r="AS410" s="5">
        <f t="shared" si="300"/>
        <v>0</v>
      </c>
      <c r="AT410" s="5">
        <f t="shared" si="301"/>
        <v>0</v>
      </c>
      <c r="AU410" s="5">
        <f t="shared" si="302"/>
        <v>0</v>
      </c>
      <c r="AV410" s="1">
        <f t="shared" si="319"/>
        <v>1</v>
      </c>
    </row>
    <row r="411" spans="1:48">
      <c r="A411" s="1">
        <v>47.68</v>
      </c>
      <c r="B411" s="1">
        <v>3.93</v>
      </c>
      <c r="C411" s="1">
        <v>16.68</v>
      </c>
      <c r="D411" s="1">
        <v>9.7756119999999989</v>
      </c>
      <c r="E411" s="1">
        <v>3.2</v>
      </c>
      <c r="F411" s="1">
        <v>7.15</v>
      </c>
      <c r="G411" s="1">
        <v>6.16</v>
      </c>
      <c r="H411" s="1">
        <v>3.46</v>
      </c>
      <c r="I411" s="1">
        <v>0.15</v>
      </c>
      <c r="J411" s="1">
        <v>0.99</v>
      </c>
      <c r="K411" s="1"/>
      <c r="L411" s="1">
        <v>0.01</v>
      </c>
      <c r="M411" s="1"/>
      <c r="N411" s="3">
        <f t="shared" si="276"/>
        <v>99.185611999999992</v>
      </c>
      <c r="O411" s="2">
        <v>1121</v>
      </c>
      <c r="P411" s="2">
        <v>1E-4</v>
      </c>
      <c r="Q411" s="2" t="s">
        <v>69</v>
      </c>
      <c r="S411" s="2" t="s">
        <v>145</v>
      </c>
      <c r="T411" s="5">
        <f t="shared" si="320"/>
        <v>0.79360852197070575</v>
      </c>
      <c r="U411" s="5">
        <f t="shared" si="321"/>
        <v>4.9186483103879845E-2</v>
      </c>
      <c r="V411" s="5">
        <f t="shared" si="322"/>
        <v>0.32718713220870932</v>
      </c>
      <c r="W411" s="5">
        <f t="shared" si="323"/>
        <v>0.13605583855254</v>
      </c>
      <c r="X411" s="5">
        <f t="shared" si="324"/>
        <v>7.9404466501240709E-2</v>
      </c>
      <c r="Y411" s="5">
        <f t="shared" si="325"/>
        <v>0.12749643366619118</v>
      </c>
      <c r="Z411" s="5">
        <f t="shared" si="326"/>
        <v>0.19877379799935466</v>
      </c>
      <c r="AA411" s="5">
        <f t="shared" si="327"/>
        <v>7.3460721868365178E-2</v>
      </c>
      <c r="AB411" s="5">
        <f t="shared" si="328"/>
        <v>2.11446292641669E-3</v>
      </c>
      <c r="AC411" s="5">
        <f t="shared" si="329"/>
        <v>1.3949064778611435E-2</v>
      </c>
      <c r="AD411" s="5">
        <f t="shared" si="313"/>
        <v>0</v>
      </c>
      <c r="AE411" s="5">
        <f t="shared" si="314"/>
        <v>1.3158760444766102E-4</v>
      </c>
      <c r="AF411" s="5">
        <f t="shared" si="330"/>
        <v>0</v>
      </c>
      <c r="AG411" s="1">
        <f t="shared" si="318"/>
        <v>1.8013685111804627</v>
      </c>
      <c r="AH411" s="1"/>
      <c r="AI411" s="5">
        <f t="shared" si="290"/>
        <v>0.44055867361123274</v>
      </c>
      <c r="AJ411" s="5">
        <f t="shared" si="291"/>
        <v>2.7305064343357058E-2</v>
      </c>
      <c r="AK411" s="5">
        <f t="shared" si="292"/>
        <v>0.18163253669528112</v>
      </c>
      <c r="AL411" s="5">
        <f t="shared" si="293"/>
        <v>7.5529153367614191E-2</v>
      </c>
      <c r="AM411" s="5">
        <f t="shared" si="294"/>
        <v>4.4080079122292316E-2</v>
      </c>
      <c r="AN411" s="5">
        <f t="shared" si="295"/>
        <v>7.0777541005555236E-2</v>
      </c>
      <c r="AO411" s="5">
        <f t="shared" si="296"/>
        <v>0.11034599348530598</v>
      </c>
      <c r="AP411" s="5">
        <f t="shared" si="297"/>
        <v>4.0780507382259787E-2</v>
      </c>
      <c r="AQ411" s="5">
        <f t="shared" si="298"/>
        <v>1.1738091974479181E-3</v>
      </c>
      <c r="AR411" s="5">
        <f t="shared" si="299"/>
        <v>7.7435931027074589E-3</v>
      </c>
      <c r="AS411" s="5">
        <f t="shared" si="300"/>
        <v>0</v>
      </c>
      <c r="AT411" s="5">
        <f t="shared" si="301"/>
        <v>7.3048686946031806E-5</v>
      </c>
      <c r="AU411" s="5">
        <f t="shared" si="302"/>
        <v>0</v>
      </c>
      <c r="AV411" s="1">
        <f t="shared" si="319"/>
        <v>0.99999999999999978</v>
      </c>
    </row>
    <row r="412" spans="1:48">
      <c r="A412" s="1">
        <v>50.74</v>
      </c>
      <c r="B412" s="1">
        <v>2.12</v>
      </c>
      <c r="C412" s="1">
        <v>19.829999999999998</v>
      </c>
      <c r="D412" s="1">
        <v>6.6287380000000002</v>
      </c>
      <c r="E412" s="1">
        <v>2.04</v>
      </c>
      <c r="F412" s="1">
        <v>4.95</v>
      </c>
      <c r="G412" s="1">
        <v>7.55</v>
      </c>
      <c r="H412" s="1">
        <v>4.5999999999999996</v>
      </c>
      <c r="I412" s="1">
        <v>0.11</v>
      </c>
      <c r="J412" s="1">
        <v>1.07</v>
      </c>
      <c r="K412" s="1"/>
      <c r="L412" s="1"/>
      <c r="M412" s="1"/>
      <c r="N412" s="3">
        <f t="shared" si="276"/>
        <v>99.638737999999989</v>
      </c>
      <c r="O412" s="2">
        <v>1092.5</v>
      </c>
      <c r="P412" s="2">
        <v>1E-4</v>
      </c>
      <c r="Q412" s="2" t="s">
        <v>67</v>
      </c>
      <c r="S412" s="2" t="s">
        <v>190</v>
      </c>
      <c r="T412" s="5">
        <f t="shared" si="320"/>
        <v>0.84454061251664458</v>
      </c>
      <c r="U412" s="5">
        <f t="shared" si="321"/>
        <v>2.6533166458072591E-2</v>
      </c>
      <c r="V412" s="5">
        <f t="shared" si="322"/>
        <v>0.38897606904668497</v>
      </c>
      <c r="W412" s="5">
        <f t="shared" si="323"/>
        <v>9.2258009742519145E-2</v>
      </c>
      <c r="X412" s="5">
        <f t="shared" si="324"/>
        <v>5.0620347394540945E-2</v>
      </c>
      <c r="Y412" s="5">
        <f t="shared" si="325"/>
        <v>8.826676176890158E-2</v>
      </c>
      <c r="Z412" s="5">
        <f t="shared" si="326"/>
        <v>0.24362697644401421</v>
      </c>
      <c r="AA412" s="5">
        <f t="shared" si="327"/>
        <v>9.7664543524416128E-2</v>
      </c>
      <c r="AB412" s="5">
        <f t="shared" si="328"/>
        <v>1.5506061460389062E-3</v>
      </c>
      <c r="AC412" s="5">
        <f t="shared" si="329"/>
        <v>1.5076261932438622E-2</v>
      </c>
      <c r="AD412" s="5">
        <f t="shared" si="313"/>
        <v>0</v>
      </c>
      <c r="AE412" s="5">
        <f t="shared" si="314"/>
        <v>0</v>
      </c>
      <c r="AF412" s="5">
        <f t="shared" si="330"/>
        <v>0</v>
      </c>
      <c r="AG412" s="1">
        <f t="shared" si="318"/>
        <v>1.849113354974272</v>
      </c>
      <c r="AH412" s="1"/>
      <c r="AI412" s="5">
        <f t="shared" si="290"/>
        <v>0.4567273338028513</v>
      </c>
      <c r="AJ412" s="5">
        <f t="shared" si="291"/>
        <v>1.4349129211952376E-2</v>
      </c>
      <c r="AK412" s="5">
        <f t="shared" si="292"/>
        <v>0.21035815246280404</v>
      </c>
      <c r="AL412" s="5">
        <f t="shared" si="293"/>
        <v>4.9893106603950084E-2</v>
      </c>
      <c r="AM412" s="5">
        <f t="shared" si="294"/>
        <v>2.7375470118350457E-2</v>
      </c>
      <c r="AN412" s="5">
        <f t="shared" si="295"/>
        <v>4.7734640784166366E-2</v>
      </c>
      <c r="AO412" s="5">
        <f t="shared" si="296"/>
        <v>0.13175340267195462</v>
      </c>
      <c r="AP412" s="5">
        <f t="shared" si="297"/>
        <v>5.281695860434419E-2</v>
      </c>
      <c r="AQ412" s="5">
        <f t="shared" si="298"/>
        <v>8.3856738250667219E-4</v>
      </c>
      <c r="AR412" s="5">
        <f t="shared" si="299"/>
        <v>8.1532383571197489E-3</v>
      </c>
      <c r="AS412" s="5">
        <f t="shared" si="300"/>
        <v>0</v>
      </c>
      <c r="AT412" s="5">
        <f t="shared" si="301"/>
        <v>0</v>
      </c>
      <c r="AU412" s="5">
        <f t="shared" si="302"/>
        <v>0</v>
      </c>
      <c r="AV412" s="1">
        <f t="shared" si="319"/>
        <v>0.99999999999999978</v>
      </c>
    </row>
    <row r="413" spans="1:48">
      <c r="A413" s="1">
        <v>48.58</v>
      </c>
      <c r="B413" s="1">
        <v>2.2200000000000002</v>
      </c>
      <c r="C413" s="1">
        <v>16.88</v>
      </c>
      <c r="D413" s="1">
        <v>10.0297</v>
      </c>
      <c r="E413" s="1">
        <v>6.7</v>
      </c>
      <c r="F413" s="1">
        <v>8.93</v>
      </c>
      <c r="G413" s="1">
        <v>3.46</v>
      </c>
      <c r="H413" s="1">
        <v>1.69</v>
      </c>
      <c r="I413" s="1">
        <v>0.14000000000000001</v>
      </c>
      <c r="J413" s="1">
        <v>0.38</v>
      </c>
      <c r="K413" s="1"/>
      <c r="L413" s="1">
        <v>0.03</v>
      </c>
      <c r="M413" s="1"/>
      <c r="N413" s="3">
        <f t="shared" si="276"/>
        <v>99.039699999999982</v>
      </c>
      <c r="O413" s="2">
        <v>1235</v>
      </c>
      <c r="P413" s="2">
        <v>1E-4</v>
      </c>
      <c r="Q413" s="2" t="s">
        <v>5</v>
      </c>
      <c r="S413" s="2" t="s">
        <v>140</v>
      </c>
      <c r="T413" s="5">
        <f t="shared" si="320"/>
        <v>0.80858854860186413</v>
      </c>
      <c r="U413" s="5">
        <f t="shared" si="321"/>
        <v>2.7784730913642051E-2</v>
      </c>
      <c r="V413" s="5">
        <f t="shared" si="322"/>
        <v>0.33111023930953315</v>
      </c>
      <c r="W413" s="5">
        <f t="shared" si="323"/>
        <v>0.13959220598469033</v>
      </c>
      <c r="X413" s="5">
        <f t="shared" si="324"/>
        <v>0.16625310173697272</v>
      </c>
      <c r="Y413" s="5">
        <f t="shared" si="325"/>
        <v>0.15923680456490727</v>
      </c>
      <c r="Z413" s="5">
        <f t="shared" si="326"/>
        <v>0.11164891900613101</v>
      </c>
      <c r="AA413" s="5">
        <f t="shared" si="327"/>
        <v>3.5881104033970275E-2</v>
      </c>
      <c r="AB413" s="5">
        <f t="shared" si="328"/>
        <v>1.9734987313222443E-3</v>
      </c>
      <c r="AC413" s="5">
        <f t="shared" si="329"/>
        <v>5.3541864806791366E-3</v>
      </c>
      <c r="AD413" s="5">
        <f t="shared" si="313"/>
        <v>0</v>
      </c>
      <c r="AE413" s="5">
        <f t="shared" si="314"/>
        <v>3.9476281334298308E-4</v>
      </c>
      <c r="AF413" s="5">
        <f t="shared" si="330"/>
        <v>0</v>
      </c>
      <c r="AG413" s="1">
        <f t="shared" si="318"/>
        <v>1.7878181021770556</v>
      </c>
      <c r="AH413" s="1"/>
      <c r="AI413" s="5">
        <f t="shared" si="290"/>
        <v>0.45227674315257937</v>
      </c>
      <c r="AJ413" s="5">
        <f t="shared" si="291"/>
        <v>1.5541139716511498E-2</v>
      </c>
      <c r="AK413" s="5">
        <f t="shared" si="292"/>
        <v>0.18520353883112312</v>
      </c>
      <c r="AL413" s="5">
        <f t="shared" si="293"/>
        <v>7.8079646813457471E-2</v>
      </c>
      <c r="AM413" s="5">
        <f t="shared" si="294"/>
        <v>9.2992179425034113E-2</v>
      </c>
      <c r="AN413" s="5">
        <f t="shared" si="295"/>
        <v>8.9067676611508731E-2</v>
      </c>
      <c r="AO413" s="5">
        <f t="shared" si="296"/>
        <v>6.2449820185943014E-2</v>
      </c>
      <c r="AP413" s="5">
        <f t="shared" si="297"/>
        <v>2.0069773312104439E-2</v>
      </c>
      <c r="AQ413" s="5">
        <f t="shared" si="298"/>
        <v>1.1038587924124285E-3</v>
      </c>
      <c r="AR413" s="5">
        <f t="shared" si="299"/>
        <v>2.9948161248391295E-3</v>
      </c>
      <c r="AS413" s="5">
        <f t="shared" si="300"/>
        <v>0</v>
      </c>
      <c r="AT413" s="5">
        <f t="shared" si="301"/>
        <v>2.208070344864916E-4</v>
      </c>
      <c r="AU413" s="5">
        <f t="shared" si="302"/>
        <v>0</v>
      </c>
      <c r="AV413" s="1">
        <f t="shared" si="319"/>
        <v>0.99999999999999978</v>
      </c>
    </row>
    <row r="414" spans="1:48">
      <c r="A414" s="1">
        <v>49.27</v>
      </c>
      <c r="B414" s="1">
        <v>2.7</v>
      </c>
      <c r="C414" s="1">
        <v>15.7</v>
      </c>
      <c r="D414" s="1">
        <v>10.072686000000001</v>
      </c>
      <c r="E414" s="1">
        <v>5.48</v>
      </c>
      <c r="F414" s="1">
        <v>9.41</v>
      </c>
      <c r="G414" s="1">
        <v>4.2699999999999996</v>
      </c>
      <c r="H414" s="1">
        <v>1.85</v>
      </c>
      <c r="I414" s="1">
        <v>0.18</v>
      </c>
      <c r="J414" s="1">
        <v>0.59</v>
      </c>
      <c r="K414" s="1"/>
      <c r="L414" s="1">
        <v>0.03</v>
      </c>
      <c r="M414" s="1"/>
      <c r="N414" s="3">
        <f t="shared" si="276"/>
        <v>99.552686000000008</v>
      </c>
      <c r="O414" s="2">
        <v>1176</v>
      </c>
      <c r="P414" s="2">
        <v>1E-4</v>
      </c>
      <c r="Q414" s="2" t="s">
        <v>7</v>
      </c>
      <c r="S414" s="2" t="s">
        <v>140</v>
      </c>
      <c r="T414" s="5">
        <f t="shared" si="320"/>
        <v>0.82007323568575241</v>
      </c>
      <c r="U414" s="5">
        <f t="shared" si="321"/>
        <v>3.3792240300375469E-2</v>
      </c>
      <c r="V414" s="5">
        <f t="shared" si="322"/>
        <v>0.30796390741467244</v>
      </c>
      <c r="W414" s="5">
        <f t="shared" si="323"/>
        <v>0.14019048016701463</v>
      </c>
      <c r="X414" s="5">
        <f t="shared" si="324"/>
        <v>0.1359801488833747</v>
      </c>
      <c r="Y414" s="5">
        <f t="shared" si="325"/>
        <v>0.16779600570613409</v>
      </c>
      <c r="Z414" s="5">
        <f t="shared" si="326"/>
        <v>0.1377863827040981</v>
      </c>
      <c r="AA414" s="5">
        <f t="shared" si="327"/>
        <v>3.9278131634819531E-2</v>
      </c>
      <c r="AB414" s="5">
        <f t="shared" si="328"/>
        <v>2.5373555117000281E-3</v>
      </c>
      <c r="AC414" s="5">
        <f t="shared" si="329"/>
        <v>8.3130790094755012E-3</v>
      </c>
      <c r="AD414" s="5">
        <f t="shared" si="313"/>
        <v>0</v>
      </c>
      <c r="AE414" s="5">
        <f t="shared" si="314"/>
        <v>3.9476281334298308E-4</v>
      </c>
      <c r="AF414" s="5">
        <f t="shared" si="330"/>
        <v>0</v>
      </c>
      <c r="AG414" s="1">
        <f t="shared" si="318"/>
        <v>1.7941057298307599</v>
      </c>
      <c r="AH414" s="1"/>
      <c r="AI414" s="5">
        <f t="shared" si="290"/>
        <v>0.45709303640823379</v>
      </c>
      <c r="AJ414" s="5">
        <f t="shared" si="291"/>
        <v>1.8835144294178877E-2</v>
      </c>
      <c r="AK414" s="5">
        <f t="shared" si="292"/>
        <v>0.17165315415592761</v>
      </c>
      <c r="AL414" s="5">
        <f t="shared" si="293"/>
        <v>7.8139475191486604E-2</v>
      </c>
      <c r="AM414" s="5">
        <f t="shared" si="294"/>
        <v>7.5792717576461818E-2</v>
      </c>
      <c r="AN414" s="5">
        <f t="shared" si="295"/>
        <v>9.3526263762594694E-2</v>
      </c>
      <c r="AO414" s="5">
        <f t="shared" si="296"/>
        <v>7.6799477540878069E-2</v>
      </c>
      <c r="AP414" s="5">
        <f t="shared" si="297"/>
        <v>2.1892874528930177E-2</v>
      </c>
      <c r="AQ414" s="5">
        <f t="shared" si="298"/>
        <v>1.4142731219856145E-3</v>
      </c>
      <c r="AR414" s="5">
        <f t="shared" si="299"/>
        <v>4.6335502257493395E-3</v>
      </c>
      <c r="AS414" s="5">
        <f t="shared" si="300"/>
        <v>0</v>
      </c>
      <c r="AT414" s="5">
        <f t="shared" si="301"/>
        <v>2.2003319357339187E-4</v>
      </c>
      <c r="AU414" s="5">
        <f t="shared" si="302"/>
        <v>0</v>
      </c>
      <c r="AV414" s="1">
        <f t="shared" si="319"/>
        <v>0.99999999999999978</v>
      </c>
    </row>
    <row r="415" spans="1:48">
      <c r="A415" s="1">
        <v>48.89</v>
      </c>
      <c r="B415" s="1">
        <v>1.28</v>
      </c>
      <c r="C415" s="1">
        <v>16.420000000000002</v>
      </c>
      <c r="D415" s="1">
        <v>10.61</v>
      </c>
      <c r="E415" s="1">
        <v>7.85</v>
      </c>
      <c r="F415" s="1">
        <v>10.88</v>
      </c>
      <c r="G415" s="1">
        <v>2.74</v>
      </c>
      <c r="H415" s="1">
        <v>0.28999999999999998</v>
      </c>
      <c r="I415" s="1">
        <v>0.17</v>
      </c>
      <c r="J415" s="1">
        <v>0.12</v>
      </c>
      <c r="K415" s="1"/>
      <c r="L415" s="1">
        <v>0.04</v>
      </c>
      <c r="M415" s="1"/>
      <c r="N415" s="3">
        <f t="shared" si="276"/>
        <v>99.29</v>
      </c>
      <c r="O415" s="2">
        <v>1235</v>
      </c>
      <c r="P415" s="2">
        <v>1E-4</v>
      </c>
      <c r="Q415" s="2" t="s">
        <v>5</v>
      </c>
      <c r="S415" s="2" t="s">
        <v>137</v>
      </c>
      <c r="T415" s="5">
        <f t="shared" si="320"/>
        <v>0.81374833555259662</v>
      </c>
      <c r="U415" s="5">
        <f t="shared" si="321"/>
        <v>1.602002503128911E-2</v>
      </c>
      <c r="V415" s="5">
        <f t="shared" si="322"/>
        <v>0.32208709297763832</v>
      </c>
      <c r="W415" s="5">
        <f t="shared" si="323"/>
        <v>0.1476687543493389</v>
      </c>
      <c r="X415" s="5">
        <f t="shared" si="324"/>
        <v>0.19478908188585609</v>
      </c>
      <c r="Y415" s="5">
        <f t="shared" si="325"/>
        <v>0.19400855920114124</v>
      </c>
      <c r="Z415" s="5">
        <f t="shared" si="326"/>
        <v>8.8415617941271396E-2</v>
      </c>
      <c r="AA415" s="5">
        <f t="shared" si="327"/>
        <v>6.1571125265392776E-3</v>
      </c>
      <c r="AB415" s="5">
        <f t="shared" si="328"/>
        <v>2.3963913166055823E-3</v>
      </c>
      <c r="AC415" s="5">
        <f t="shared" si="329"/>
        <v>1.6907957307407799E-3</v>
      </c>
      <c r="AD415" s="5"/>
      <c r="AE415" s="5"/>
      <c r="AF415" s="5">
        <f t="shared" si="330"/>
        <v>0</v>
      </c>
      <c r="AG415" s="1">
        <f t="shared" si="318"/>
        <v>1.7869817665130174</v>
      </c>
      <c r="AH415" s="1"/>
      <c r="AI415" s="5">
        <f t="shared" si="290"/>
        <v>0.45537584702975692</v>
      </c>
      <c r="AJ415" s="5">
        <f t="shared" si="291"/>
        <v>8.9648508627759478E-3</v>
      </c>
      <c r="AK415" s="5">
        <f t="shared" si="292"/>
        <v>0.18024083905799163</v>
      </c>
      <c r="AL415" s="5">
        <f t="shared" si="293"/>
        <v>8.2635848398995515E-2</v>
      </c>
      <c r="AM415" s="5">
        <f t="shared" si="294"/>
        <v>0.10900451562298419</v>
      </c>
      <c r="AN415" s="5">
        <f t="shared" si="295"/>
        <v>0.10856773294319338</v>
      </c>
      <c r="AO415" s="5">
        <f t="shared" si="296"/>
        <v>4.9477627359230988E-2</v>
      </c>
      <c r="AP415" s="5">
        <f t="shared" si="297"/>
        <v>3.4455374094576278E-3</v>
      </c>
      <c r="AQ415" s="5">
        <f t="shared" si="298"/>
        <v>1.3410272905479731E-3</v>
      </c>
      <c r="AR415" s="5">
        <f t="shared" si="299"/>
        <v>9.4617402506578022E-4</v>
      </c>
      <c r="AS415" s="5">
        <f t="shared" si="300"/>
        <v>0</v>
      </c>
      <c r="AT415" s="5">
        <f t="shared" si="301"/>
        <v>0</v>
      </c>
      <c r="AU415" s="5">
        <f t="shared" si="302"/>
        <v>0</v>
      </c>
      <c r="AV415" s="1">
        <f t="shared" si="319"/>
        <v>1</v>
      </c>
    </row>
    <row r="416" spans="1:48">
      <c r="A416" s="1">
        <v>50.87</v>
      </c>
      <c r="B416" s="1">
        <v>4.51</v>
      </c>
      <c r="C416" s="1">
        <v>11.81</v>
      </c>
      <c r="D416" s="1">
        <v>14.873468000000001</v>
      </c>
      <c r="E416" s="1">
        <v>3.48</v>
      </c>
      <c r="F416" s="1">
        <v>7.74</v>
      </c>
      <c r="G416" s="1">
        <v>4.25</v>
      </c>
      <c r="H416" s="1">
        <v>1.1000000000000001</v>
      </c>
      <c r="I416" s="1">
        <v>0.33</v>
      </c>
      <c r="J416" s="1">
        <v>0.61</v>
      </c>
      <c r="K416" s="1"/>
      <c r="L416" s="1"/>
      <c r="M416" s="1"/>
      <c r="N416" s="3">
        <f t="shared" si="276"/>
        <v>99.573467999999991</v>
      </c>
      <c r="O416" s="2">
        <v>1137</v>
      </c>
      <c r="P416" s="2">
        <v>1E-4</v>
      </c>
      <c r="Q416" s="2" t="s">
        <v>10</v>
      </c>
      <c r="S416" s="2" t="s">
        <v>140</v>
      </c>
      <c r="T416" s="5">
        <f t="shared" si="320"/>
        <v>0.84670439414114507</v>
      </c>
      <c r="U416" s="5">
        <f t="shared" si="321"/>
        <v>5.6445556946182723E-2</v>
      </c>
      <c r="V416" s="5">
        <f t="shared" si="322"/>
        <v>0.23165947430364853</v>
      </c>
      <c r="W416" s="5">
        <f t="shared" si="323"/>
        <v>0.20700720946416148</v>
      </c>
      <c r="X416" s="5">
        <f t="shared" si="324"/>
        <v>8.6352357320099257E-2</v>
      </c>
      <c r="Y416" s="5">
        <f t="shared" si="325"/>
        <v>0.13801711840228245</v>
      </c>
      <c r="Z416" s="5">
        <f t="shared" si="326"/>
        <v>0.13714101323007422</v>
      </c>
      <c r="AA416" s="5">
        <f t="shared" si="327"/>
        <v>2.3354564755838643E-2</v>
      </c>
      <c r="AB416" s="5">
        <f t="shared" si="328"/>
        <v>4.6518184381167185E-3</v>
      </c>
      <c r="AC416" s="5">
        <f t="shared" si="329"/>
        <v>8.5948782979322971E-3</v>
      </c>
      <c r="AD416" s="5">
        <f t="shared" ref="AD416:AD426" si="331">K416/74.71</f>
        <v>0</v>
      </c>
      <c r="AE416" s="5">
        <f t="shared" ref="AE416:AE426" si="332">L416/75.995</f>
        <v>0</v>
      </c>
      <c r="AF416" s="5">
        <f t="shared" si="330"/>
        <v>0</v>
      </c>
      <c r="AG416" s="1">
        <f t="shared" si="318"/>
        <v>1.7399283852994816</v>
      </c>
      <c r="AH416" s="1"/>
      <c r="AI416" s="5">
        <f t="shared" si="290"/>
        <v>0.48663174949893573</v>
      </c>
      <c r="AJ416" s="5">
        <f t="shared" si="291"/>
        <v>3.2441310471791142E-2</v>
      </c>
      <c r="AK416" s="5">
        <f t="shared" si="292"/>
        <v>0.1331431087974202</v>
      </c>
      <c r="AL416" s="5">
        <f t="shared" si="293"/>
        <v>0.11897455735141121</v>
      </c>
      <c r="AM416" s="5">
        <f t="shared" si="294"/>
        <v>4.9629834221732082E-2</v>
      </c>
      <c r="AN416" s="5">
        <f t="shared" si="295"/>
        <v>7.9323447774275233E-2</v>
      </c>
      <c r="AO416" s="5">
        <f t="shared" si="296"/>
        <v>7.8819918330413991E-2</v>
      </c>
      <c r="AP416" s="5">
        <f t="shared" si="297"/>
        <v>1.342271610323708E-2</v>
      </c>
      <c r="AQ416" s="5">
        <f t="shared" si="298"/>
        <v>2.6735689108928662E-3</v>
      </c>
      <c r="AR416" s="5">
        <f t="shared" si="299"/>
        <v>4.9397885398903482E-3</v>
      </c>
      <c r="AS416" s="5">
        <f t="shared" si="300"/>
        <v>0</v>
      </c>
      <c r="AT416" s="5">
        <f t="shared" si="301"/>
        <v>0</v>
      </c>
      <c r="AU416" s="5">
        <f t="shared" si="302"/>
        <v>0</v>
      </c>
      <c r="AV416" s="1">
        <f t="shared" si="319"/>
        <v>0.99999999999999989</v>
      </c>
    </row>
    <row r="417" spans="1:48">
      <c r="A417" s="1">
        <v>52.48</v>
      </c>
      <c r="B417" s="1">
        <v>2.17</v>
      </c>
      <c r="C417" s="1">
        <v>17.05</v>
      </c>
      <c r="D417" s="1">
        <v>9.3617239999999988</v>
      </c>
      <c r="E417" s="1">
        <v>5.74</v>
      </c>
      <c r="F417" s="1">
        <v>7.59</v>
      </c>
      <c r="G417" s="1">
        <v>3.95</v>
      </c>
      <c r="H417" s="1">
        <v>0.71</v>
      </c>
      <c r="I417" s="1">
        <v>0.09</v>
      </c>
      <c r="J417" s="1">
        <v>0.28000000000000003</v>
      </c>
      <c r="K417" s="1"/>
      <c r="L417" s="1">
        <v>0.03</v>
      </c>
      <c r="M417" s="1"/>
      <c r="N417" s="3">
        <f t="shared" si="276"/>
        <v>99.451723999999999</v>
      </c>
      <c r="O417" s="2">
        <v>1203</v>
      </c>
      <c r="P417" s="2">
        <v>1E-4</v>
      </c>
      <c r="Q417" s="2" t="s">
        <v>5</v>
      </c>
      <c r="S417" s="2" t="s">
        <v>138</v>
      </c>
      <c r="T417" s="5">
        <f t="shared" si="320"/>
        <v>0.87350199733688416</v>
      </c>
      <c r="U417" s="5">
        <f t="shared" si="321"/>
        <v>2.7158948685857318E-2</v>
      </c>
      <c r="V417" s="5">
        <f t="shared" si="322"/>
        <v>0.33444488034523345</v>
      </c>
      <c r="W417" s="5">
        <f t="shared" si="323"/>
        <v>0.13029539318023659</v>
      </c>
      <c r="X417" s="5">
        <f t="shared" si="324"/>
        <v>0.14243176178660052</v>
      </c>
      <c r="Y417" s="5">
        <f t="shared" si="325"/>
        <v>0.13534236804564909</v>
      </c>
      <c r="Z417" s="5">
        <f t="shared" si="326"/>
        <v>0.12746047111971606</v>
      </c>
      <c r="AA417" s="5">
        <f t="shared" si="327"/>
        <v>1.5074309978768576E-2</v>
      </c>
      <c r="AB417" s="5">
        <f t="shared" si="328"/>
        <v>1.268677755850014E-3</v>
      </c>
      <c r="AC417" s="5">
        <f t="shared" si="329"/>
        <v>3.9451900383951537E-3</v>
      </c>
      <c r="AD417" s="5">
        <f t="shared" si="331"/>
        <v>0</v>
      </c>
      <c r="AE417" s="5">
        <f t="shared" si="332"/>
        <v>3.9476281334298308E-4</v>
      </c>
      <c r="AF417" s="5">
        <f t="shared" si="330"/>
        <v>0</v>
      </c>
      <c r="AG417" s="1">
        <f t="shared" si="318"/>
        <v>1.7913187610865338</v>
      </c>
      <c r="AH417" s="1"/>
      <c r="AI417" s="5">
        <f t="shared" si="290"/>
        <v>0.48763068657141567</v>
      </c>
      <c r="AJ417" s="5">
        <f t="shared" si="291"/>
        <v>1.5161427031213537E-2</v>
      </c>
      <c r="AK417" s="5">
        <f t="shared" si="292"/>
        <v>0.18670316395412181</v>
      </c>
      <c r="AL417" s="5">
        <f t="shared" si="293"/>
        <v>7.2737134233554962E-2</v>
      </c>
      <c r="AM417" s="5">
        <f t="shared" si="294"/>
        <v>7.9512236951176568E-2</v>
      </c>
      <c r="AN417" s="5">
        <f t="shared" si="295"/>
        <v>7.5554597532131285E-2</v>
      </c>
      <c r="AO417" s="5">
        <f t="shared" si="296"/>
        <v>7.1154544846280879E-2</v>
      </c>
      <c r="AP417" s="5">
        <f t="shared" si="297"/>
        <v>8.4152024230601894E-3</v>
      </c>
      <c r="AQ417" s="5">
        <f t="shared" si="298"/>
        <v>7.0823673787712182E-4</v>
      </c>
      <c r="AR417" s="5">
        <f t="shared" si="299"/>
        <v>2.2023941936510382E-3</v>
      </c>
      <c r="AS417" s="5">
        <f t="shared" si="300"/>
        <v>0</v>
      </c>
      <c r="AT417" s="5">
        <f t="shared" si="301"/>
        <v>2.2037552551704289E-4</v>
      </c>
      <c r="AU417" s="5">
        <f t="shared" si="302"/>
        <v>0</v>
      </c>
      <c r="AV417" s="1">
        <f t="shared" si="319"/>
        <v>1.0000000000000002</v>
      </c>
    </row>
    <row r="418" spans="1:48">
      <c r="A418" s="1">
        <v>54.87</v>
      </c>
      <c r="B418" s="1">
        <v>3.54</v>
      </c>
      <c r="C418" s="1">
        <v>14.09</v>
      </c>
      <c r="D418" s="1">
        <v>9.8316440000000007</v>
      </c>
      <c r="E418" s="1">
        <v>4</v>
      </c>
      <c r="F418" s="1">
        <v>7.2</v>
      </c>
      <c r="G418" s="1">
        <v>4.5</v>
      </c>
      <c r="H418" s="1">
        <v>1.59</v>
      </c>
      <c r="I418" s="1">
        <v>0.1</v>
      </c>
      <c r="J418" s="1">
        <v>0.42</v>
      </c>
      <c r="K418" s="1"/>
      <c r="L418" s="1">
        <v>0.04</v>
      </c>
      <c r="M418" s="1"/>
      <c r="N418" s="3">
        <f t="shared" si="276"/>
        <v>100.18164400000001</v>
      </c>
      <c r="O418" s="2">
        <v>1145</v>
      </c>
      <c r="P418" s="2">
        <v>1E-4</v>
      </c>
      <c r="Q418" s="2" t="s">
        <v>7</v>
      </c>
      <c r="S418" s="2" t="s">
        <v>149</v>
      </c>
      <c r="T418" s="5">
        <f t="shared" si="320"/>
        <v>0.91328229027962715</v>
      </c>
      <c r="U418" s="5">
        <f t="shared" si="321"/>
        <v>4.4305381727158949E-2</v>
      </c>
      <c r="V418" s="5">
        <f t="shared" si="322"/>
        <v>0.27638289525304044</v>
      </c>
      <c r="W418" s="5">
        <f t="shared" si="323"/>
        <v>0.13683568545581073</v>
      </c>
      <c r="X418" s="5">
        <f t="shared" si="324"/>
        <v>9.9255583126550875E-2</v>
      </c>
      <c r="Y418" s="5">
        <f t="shared" si="325"/>
        <v>0.12838801711840228</v>
      </c>
      <c r="Z418" s="5">
        <f t="shared" si="326"/>
        <v>0.14520813165537272</v>
      </c>
      <c r="AA418" s="5">
        <f t="shared" si="327"/>
        <v>3.375796178343949E-2</v>
      </c>
      <c r="AB418" s="5">
        <f t="shared" si="328"/>
        <v>1.4096419509444602E-3</v>
      </c>
      <c r="AC418" s="5">
        <f t="shared" si="329"/>
        <v>5.9177850575927293E-3</v>
      </c>
      <c r="AD418" s="5">
        <f t="shared" si="331"/>
        <v>0</v>
      </c>
      <c r="AE418" s="5">
        <f t="shared" si="332"/>
        <v>5.2635041779064407E-4</v>
      </c>
      <c r="AF418" s="5">
        <f t="shared" si="330"/>
        <v>0</v>
      </c>
      <c r="AG418" s="1">
        <f t="shared" si="318"/>
        <v>1.7852697238257305</v>
      </c>
      <c r="AH418" s="1"/>
      <c r="AI418" s="5">
        <f t="shared" si="290"/>
        <v>0.51156543915533148</v>
      </c>
      <c r="AJ418" s="5">
        <f t="shared" si="291"/>
        <v>2.4817192122776305E-2</v>
      </c>
      <c r="AK418" s="5">
        <f t="shared" si="292"/>
        <v>0.15481296274983466</v>
      </c>
      <c r="AL418" s="5">
        <f t="shared" si="293"/>
        <v>7.6647065499200709E-2</v>
      </c>
      <c r="AM418" s="5">
        <f t="shared" si="294"/>
        <v>5.5596967674919097E-2</v>
      </c>
      <c r="AN418" s="5">
        <f t="shared" si="295"/>
        <v>7.1915193208606107E-2</v>
      </c>
      <c r="AO418" s="5">
        <f t="shared" si="296"/>
        <v>8.1336802902924957E-2</v>
      </c>
      <c r="AP418" s="5">
        <f t="shared" si="297"/>
        <v>1.8909166123703771E-2</v>
      </c>
      <c r="AQ418" s="5">
        <f t="shared" si="298"/>
        <v>7.8959606614718055E-4</v>
      </c>
      <c r="AR418" s="5">
        <f t="shared" si="299"/>
        <v>3.3147848633825793E-3</v>
      </c>
      <c r="AS418" s="5">
        <f t="shared" si="300"/>
        <v>0</v>
      </c>
      <c r="AT418" s="5">
        <f t="shared" si="301"/>
        <v>2.9482963317313494E-4</v>
      </c>
      <c r="AU418" s="5">
        <f t="shared" si="302"/>
        <v>0</v>
      </c>
      <c r="AV418" s="1">
        <f t="shared" si="319"/>
        <v>1</v>
      </c>
    </row>
    <row r="419" spans="1:48">
      <c r="A419" s="1">
        <v>56.4</v>
      </c>
      <c r="B419" s="1">
        <v>3.19</v>
      </c>
      <c r="C419" s="1">
        <v>15.4</v>
      </c>
      <c r="D419" s="1">
        <v>8.2396799999999999</v>
      </c>
      <c r="E419" s="1">
        <v>2.61</v>
      </c>
      <c r="F419" s="1">
        <v>4.75</v>
      </c>
      <c r="G419" s="1">
        <v>5.84</v>
      </c>
      <c r="H419" s="1">
        <v>2.75</v>
      </c>
      <c r="I419" s="1">
        <v>0.1</v>
      </c>
      <c r="J419" s="1">
        <v>0.52</v>
      </c>
      <c r="K419" s="1"/>
      <c r="L419" s="1"/>
      <c r="M419" s="1"/>
      <c r="N419" s="3">
        <f t="shared" si="276"/>
        <v>99.799679999999995</v>
      </c>
      <c r="O419" s="2">
        <v>1116</v>
      </c>
      <c r="P419" s="2">
        <v>1E-4</v>
      </c>
      <c r="Q419" s="2" t="s">
        <v>69</v>
      </c>
      <c r="S419" s="2" t="s">
        <v>143</v>
      </c>
      <c r="T419" s="5">
        <f t="shared" si="320"/>
        <v>0.93874833555259651</v>
      </c>
      <c r="U419" s="5">
        <f t="shared" si="321"/>
        <v>3.9924906132665826E-2</v>
      </c>
      <c r="V419" s="5">
        <f t="shared" si="322"/>
        <v>0.30207924676343667</v>
      </c>
      <c r="W419" s="5">
        <f t="shared" si="323"/>
        <v>0.11467891440501045</v>
      </c>
      <c r="X419" s="5">
        <f t="shared" si="324"/>
        <v>6.4764267990074439E-2</v>
      </c>
      <c r="Y419" s="5">
        <f t="shared" si="325"/>
        <v>8.470042796005707E-2</v>
      </c>
      <c r="Z419" s="5">
        <f t="shared" si="326"/>
        <v>0.18844788641497257</v>
      </c>
      <c r="AA419" s="5">
        <f t="shared" si="327"/>
        <v>5.8386411889596604E-2</v>
      </c>
      <c r="AB419" s="5">
        <f t="shared" si="328"/>
        <v>1.4096419509444602E-3</v>
      </c>
      <c r="AC419" s="5">
        <f t="shared" si="329"/>
        <v>7.326781499876713E-3</v>
      </c>
      <c r="AD419" s="5">
        <f t="shared" si="331"/>
        <v>0</v>
      </c>
      <c r="AE419" s="5">
        <f t="shared" si="332"/>
        <v>0</v>
      </c>
      <c r="AF419" s="5">
        <f t="shared" si="330"/>
        <v>0</v>
      </c>
      <c r="AG419" s="1">
        <f t="shared" si="318"/>
        <v>1.8004668205592314</v>
      </c>
      <c r="AH419" s="1"/>
      <c r="AI419" s="5">
        <f t="shared" si="290"/>
        <v>0.52139163289941548</v>
      </c>
      <c r="AJ419" s="5">
        <f t="shared" si="291"/>
        <v>2.217475250127909E-2</v>
      </c>
      <c r="AK419" s="5">
        <f t="shared" si="292"/>
        <v>0.16777829133758199</v>
      </c>
      <c r="AL419" s="5">
        <f t="shared" si="293"/>
        <v>6.3693989300725229E-2</v>
      </c>
      <c r="AM419" s="5">
        <f t="shared" si="294"/>
        <v>3.5970820039859679E-2</v>
      </c>
      <c r="AN419" s="5">
        <f t="shared" si="295"/>
        <v>4.704359280208719E-2</v>
      </c>
      <c r="AO419" s="5">
        <f t="shared" si="296"/>
        <v>0.10466612561982119</v>
      </c>
      <c r="AP419" s="5">
        <f t="shared" si="297"/>
        <v>3.2428485336631514E-2</v>
      </c>
      <c r="AQ419" s="5">
        <f t="shared" si="298"/>
        <v>7.8293136804743807E-4</v>
      </c>
      <c r="AR419" s="5">
        <f t="shared" si="299"/>
        <v>4.069378794551176E-3</v>
      </c>
      <c r="AS419" s="5">
        <f t="shared" si="300"/>
        <v>0</v>
      </c>
      <c r="AT419" s="5">
        <f t="shared" si="301"/>
        <v>0</v>
      </c>
      <c r="AU419" s="5">
        <f t="shared" si="302"/>
        <v>0</v>
      </c>
      <c r="AV419" s="1">
        <f t="shared" si="319"/>
        <v>0.99999999999999989</v>
      </c>
    </row>
    <row r="420" spans="1:48">
      <c r="A420" s="1">
        <v>49.84</v>
      </c>
      <c r="B420" s="1">
        <v>0.93</v>
      </c>
      <c r="C420" s="1">
        <v>15.85</v>
      </c>
      <c r="D420" s="1">
        <v>9.5767340000000019</v>
      </c>
      <c r="E420" s="1">
        <v>8.6</v>
      </c>
      <c r="F420" s="1">
        <v>12.72</v>
      </c>
      <c r="G420" s="1">
        <v>2.14</v>
      </c>
      <c r="H420" s="1">
        <v>0.31</v>
      </c>
      <c r="I420" s="1">
        <v>0.17</v>
      </c>
      <c r="J420" s="1">
        <v>0.19</v>
      </c>
      <c r="K420" s="1"/>
      <c r="L420" s="1">
        <v>0.06</v>
      </c>
      <c r="M420" s="1"/>
      <c r="N420" s="3">
        <f t="shared" si="276"/>
        <v>100.386734</v>
      </c>
      <c r="O420" s="2">
        <v>1235</v>
      </c>
      <c r="P420" s="2">
        <v>1E-4</v>
      </c>
      <c r="Q420" s="2" t="s">
        <v>7</v>
      </c>
      <c r="S420" s="2" t="s">
        <v>137</v>
      </c>
      <c r="T420" s="5">
        <f t="shared" si="320"/>
        <v>0.82956058588548609</v>
      </c>
      <c r="U420" s="5">
        <f t="shared" si="321"/>
        <v>1.1639549436795994E-2</v>
      </c>
      <c r="V420" s="5">
        <f t="shared" si="322"/>
        <v>0.3109062377402903</v>
      </c>
      <c r="W420" s="5">
        <f t="shared" si="323"/>
        <v>0.13328787752261659</v>
      </c>
      <c r="X420" s="5">
        <f t="shared" si="324"/>
        <v>0.21339950372208438</v>
      </c>
      <c r="Y420" s="5">
        <f t="shared" si="325"/>
        <v>0.22681883024251071</v>
      </c>
      <c r="Z420" s="5">
        <f t="shared" si="326"/>
        <v>6.905453372055502E-2</v>
      </c>
      <c r="AA420" s="5">
        <f t="shared" si="327"/>
        <v>6.5817409766454347E-3</v>
      </c>
      <c r="AB420" s="5">
        <f t="shared" si="328"/>
        <v>2.3963913166055823E-3</v>
      </c>
      <c r="AC420" s="5">
        <f t="shared" si="329"/>
        <v>2.6770932403395683E-3</v>
      </c>
      <c r="AD420" s="5">
        <f t="shared" si="331"/>
        <v>0</v>
      </c>
      <c r="AE420" s="5">
        <f t="shared" si="332"/>
        <v>7.8952562668596616E-4</v>
      </c>
      <c r="AF420" s="5">
        <f t="shared" si="330"/>
        <v>0</v>
      </c>
      <c r="AG420" s="1">
        <f t="shared" si="318"/>
        <v>1.8071118694306156</v>
      </c>
      <c r="AH420" s="1"/>
      <c r="AI420" s="5">
        <f t="shared" si="290"/>
        <v>0.45905325504107491</v>
      </c>
      <c r="AJ420" s="5">
        <f t="shared" si="291"/>
        <v>6.4409678413895766E-3</v>
      </c>
      <c r="AK420" s="5">
        <f t="shared" si="292"/>
        <v>0.17204592753754119</v>
      </c>
      <c r="AL420" s="5">
        <f t="shared" si="293"/>
        <v>7.3757402503594263E-2</v>
      </c>
      <c r="AM420" s="5">
        <f t="shared" si="294"/>
        <v>0.11808870681001185</v>
      </c>
      <c r="AN420" s="5">
        <f t="shared" si="295"/>
        <v>0.12551454842359966</v>
      </c>
      <c r="AO420" s="5">
        <f t="shared" si="296"/>
        <v>3.8212650189892616E-2</v>
      </c>
      <c r="AP420" s="5">
        <f t="shared" si="297"/>
        <v>3.6421325585776869E-3</v>
      </c>
      <c r="AQ420" s="5">
        <f t="shared" si="298"/>
        <v>1.3260890801191168E-3</v>
      </c>
      <c r="AR420" s="5">
        <f t="shared" si="299"/>
        <v>1.4814208714057455E-3</v>
      </c>
      <c r="AS420" s="5">
        <f t="shared" si="300"/>
        <v>0</v>
      </c>
      <c r="AT420" s="5">
        <f t="shared" si="301"/>
        <v>4.3689914279337324E-4</v>
      </c>
      <c r="AU420" s="5">
        <f t="shared" si="302"/>
        <v>0</v>
      </c>
      <c r="AV420" s="1">
        <f t="shared" si="319"/>
        <v>1</v>
      </c>
    </row>
    <row r="421" spans="1:48">
      <c r="A421" s="1">
        <v>49.84</v>
      </c>
      <c r="B421" s="1">
        <v>1.1599999999999999</v>
      </c>
      <c r="C421" s="1">
        <v>14.09</v>
      </c>
      <c r="D421" s="1">
        <v>11.72467</v>
      </c>
      <c r="E421" s="1">
        <v>7.41</v>
      </c>
      <c r="F421" s="1">
        <v>11.73</v>
      </c>
      <c r="G421" s="1">
        <v>2.15</v>
      </c>
      <c r="H421" s="1">
        <v>0.21</v>
      </c>
      <c r="I421" s="1">
        <v>0.21</v>
      </c>
      <c r="J421" s="1">
        <v>0.17</v>
      </c>
      <c r="K421" s="1"/>
      <c r="L421" s="1">
        <v>0.06</v>
      </c>
      <c r="M421" s="1"/>
      <c r="N421" s="3">
        <f t="shared" si="276"/>
        <v>98.754670000000004</v>
      </c>
      <c r="O421" s="2">
        <v>1203</v>
      </c>
      <c r="P421" s="2">
        <v>1E-4</v>
      </c>
      <c r="Q421" s="2" t="s">
        <v>5</v>
      </c>
      <c r="S421" s="2" t="s">
        <v>137</v>
      </c>
      <c r="T421" s="5">
        <f t="shared" si="320"/>
        <v>0.82956058588548609</v>
      </c>
      <c r="U421" s="5">
        <f t="shared" si="321"/>
        <v>1.4518147684605754E-2</v>
      </c>
      <c r="V421" s="5">
        <f t="shared" si="322"/>
        <v>0.27638289525304044</v>
      </c>
      <c r="W421" s="5">
        <f t="shared" si="323"/>
        <v>0.16318260264439807</v>
      </c>
      <c r="X421" s="5">
        <f t="shared" si="324"/>
        <v>0.18387096774193551</v>
      </c>
      <c r="Y421" s="5">
        <f t="shared" si="325"/>
        <v>0.20916547788873041</v>
      </c>
      <c r="Z421" s="5">
        <f t="shared" si="326"/>
        <v>6.9377218457566961E-2</v>
      </c>
      <c r="AA421" s="5">
        <f t="shared" si="327"/>
        <v>4.4585987261146496E-3</v>
      </c>
      <c r="AB421" s="5">
        <f t="shared" si="328"/>
        <v>2.9602480969833662E-3</v>
      </c>
      <c r="AC421" s="5">
        <f t="shared" si="329"/>
        <v>2.395293951882772E-3</v>
      </c>
      <c r="AD421" s="5">
        <f t="shared" si="331"/>
        <v>0</v>
      </c>
      <c r="AE421" s="5">
        <f t="shared" si="332"/>
        <v>7.8952562668596616E-4</v>
      </c>
      <c r="AF421" s="5">
        <f t="shared" si="330"/>
        <v>0</v>
      </c>
      <c r="AG421" s="1">
        <f t="shared" si="318"/>
        <v>1.7566615619574302</v>
      </c>
      <c r="AH421" s="1"/>
      <c r="AI421" s="5">
        <f t="shared" si="290"/>
        <v>0.47223699991540496</v>
      </c>
      <c r="AJ421" s="5">
        <f t="shared" si="291"/>
        <v>8.2646242161912679E-3</v>
      </c>
      <c r="AK421" s="5">
        <f t="shared" si="292"/>
        <v>0.15733417366124286</v>
      </c>
      <c r="AL421" s="5">
        <f t="shared" si="293"/>
        <v>9.2893592128563088E-2</v>
      </c>
      <c r="AM421" s="5">
        <f t="shared" si="294"/>
        <v>0.1046706842819797</v>
      </c>
      <c r="AN421" s="5">
        <f t="shared" si="295"/>
        <v>0.11906987801091261</v>
      </c>
      <c r="AO421" s="5">
        <f t="shared" si="296"/>
        <v>3.9493787511500296E-2</v>
      </c>
      <c r="AP421" s="5">
        <f t="shared" si="297"/>
        <v>2.5381091171292427E-3</v>
      </c>
      <c r="AQ421" s="5">
        <f t="shared" si="298"/>
        <v>1.6851556162501738E-3</v>
      </c>
      <c r="AR421" s="5">
        <f t="shared" si="299"/>
        <v>1.3635489064915385E-3</v>
      </c>
      <c r="AS421" s="5">
        <f t="shared" si="300"/>
        <v>0</v>
      </c>
      <c r="AT421" s="5">
        <f t="shared" si="301"/>
        <v>4.4944663433416608E-4</v>
      </c>
      <c r="AU421" s="5">
        <f t="shared" si="302"/>
        <v>0</v>
      </c>
      <c r="AV421" s="1">
        <f t="shared" si="319"/>
        <v>0.99999999999999989</v>
      </c>
    </row>
    <row r="422" spans="1:48">
      <c r="A422" s="1">
        <v>52.16</v>
      </c>
      <c r="B422" s="1">
        <v>3.09</v>
      </c>
      <c r="C422" s="1">
        <v>13.05</v>
      </c>
      <c r="D422" s="1">
        <v>13.671564000000002</v>
      </c>
      <c r="E422" s="1">
        <v>4.45</v>
      </c>
      <c r="F422" s="1">
        <v>8.52</v>
      </c>
      <c r="G422" s="1">
        <v>2.81</v>
      </c>
      <c r="H422" s="1">
        <v>1.25</v>
      </c>
      <c r="I422" s="1">
        <v>0.22</v>
      </c>
      <c r="J422" s="1">
        <v>0.34</v>
      </c>
      <c r="K422" s="1"/>
      <c r="L422" s="1">
        <v>0.03</v>
      </c>
      <c r="M422" s="1"/>
      <c r="N422" s="3">
        <f t="shared" si="276"/>
        <v>99.591564000000005</v>
      </c>
      <c r="O422" s="2">
        <v>1145</v>
      </c>
      <c r="P422" s="2">
        <v>1E-4</v>
      </c>
      <c r="Q422" s="2" t="s">
        <v>10</v>
      </c>
      <c r="S422" s="2" t="s">
        <v>138</v>
      </c>
      <c r="T422" s="5">
        <f t="shared" si="320"/>
        <v>0.86817576564580556</v>
      </c>
      <c r="U422" s="5">
        <f t="shared" si="321"/>
        <v>3.8673341677096365E-2</v>
      </c>
      <c r="V422" s="5">
        <f t="shared" si="322"/>
        <v>0.2559827383287564</v>
      </c>
      <c r="W422" s="5">
        <f t="shared" si="323"/>
        <v>0.19027924843423805</v>
      </c>
      <c r="X422" s="5">
        <f t="shared" si="324"/>
        <v>0.11042183622828786</v>
      </c>
      <c r="Y422" s="5">
        <f t="shared" si="325"/>
        <v>0.15192582025677603</v>
      </c>
      <c r="Z422" s="5">
        <f t="shared" si="326"/>
        <v>9.0674411100354957E-2</v>
      </c>
      <c r="AA422" s="5">
        <f t="shared" si="327"/>
        <v>2.6539278131634817E-2</v>
      </c>
      <c r="AB422" s="5">
        <f t="shared" si="328"/>
        <v>3.1012122920778123E-3</v>
      </c>
      <c r="AC422" s="5">
        <f t="shared" si="329"/>
        <v>4.790587903765544E-3</v>
      </c>
      <c r="AD422" s="5">
        <f t="shared" si="331"/>
        <v>0</v>
      </c>
      <c r="AE422" s="5">
        <f t="shared" si="332"/>
        <v>3.9476281334298308E-4</v>
      </c>
      <c r="AF422" s="5">
        <f t="shared" si="330"/>
        <v>0</v>
      </c>
      <c r="AG422" s="1">
        <f t="shared" si="318"/>
        <v>1.740959002812136</v>
      </c>
      <c r="AH422" s="1"/>
      <c r="AI422" s="5">
        <f t="shared" si="290"/>
        <v>0.49867674324522215</v>
      </c>
      <c r="AJ422" s="5">
        <f t="shared" si="291"/>
        <v>2.221381526769332E-2</v>
      </c>
      <c r="AK422" s="5">
        <f t="shared" si="292"/>
        <v>0.14703547752432575</v>
      </c>
      <c r="AL422" s="5">
        <f t="shared" si="293"/>
        <v>0.1092956514925876</v>
      </c>
      <c r="AM422" s="5">
        <f t="shared" si="294"/>
        <v>6.3425868185250589E-2</v>
      </c>
      <c r="AN422" s="5">
        <f t="shared" si="295"/>
        <v>8.7265593280125106E-2</v>
      </c>
      <c r="AO422" s="5">
        <f t="shared" si="296"/>
        <v>5.2083024904027268E-2</v>
      </c>
      <c r="AP422" s="5">
        <f t="shared" si="297"/>
        <v>1.5244056918495183E-2</v>
      </c>
      <c r="AQ422" s="5">
        <f t="shared" si="298"/>
        <v>1.7813241363343344E-3</v>
      </c>
      <c r="AR422" s="5">
        <f t="shared" si="299"/>
        <v>2.7516948394691685E-3</v>
      </c>
      <c r="AS422" s="5">
        <f t="shared" si="300"/>
        <v>0</v>
      </c>
      <c r="AT422" s="5">
        <f t="shared" si="301"/>
        <v>2.2675020646972769E-4</v>
      </c>
      <c r="AU422" s="5">
        <f t="shared" si="302"/>
        <v>0</v>
      </c>
      <c r="AV422" s="1">
        <f t="shared" si="319"/>
        <v>1.0000000000000002</v>
      </c>
    </row>
    <row r="423" spans="1:48">
      <c r="A423" s="1">
        <v>52.04</v>
      </c>
      <c r="B423" s="1">
        <v>3.67</v>
      </c>
      <c r="C423" s="1">
        <v>11.87</v>
      </c>
      <c r="D423" s="1">
        <v>15.366493999999999</v>
      </c>
      <c r="E423" s="1">
        <v>3.63</v>
      </c>
      <c r="F423" s="1">
        <v>7.74</v>
      </c>
      <c r="G423" s="1">
        <v>2.75</v>
      </c>
      <c r="H423" s="1">
        <v>1.46</v>
      </c>
      <c r="I423" s="1">
        <v>0.22</v>
      </c>
      <c r="J423" s="1">
        <v>0.38</v>
      </c>
      <c r="K423" s="1"/>
      <c r="L423" s="1">
        <v>0.02</v>
      </c>
      <c r="M423" s="1"/>
      <c r="N423" s="3">
        <f t="shared" si="276"/>
        <v>99.146493999999976</v>
      </c>
      <c r="O423" s="2">
        <v>1137</v>
      </c>
      <c r="P423" s="2">
        <v>1E-4</v>
      </c>
      <c r="Q423" s="2" t="s">
        <v>67</v>
      </c>
      <c r="S423" s="2" t="s">
        <v>138</v>
      </c>
      <c r="T423" s="5">
        <f t="shared" si="320"/>
        <v>0.86617842876165119</v>
      </c>
      <c r="U423" s="5">
        <f t="shared" si="321"/>
        <v>4.5932415519399243E-2</v>
      </c>
      <c r="V423" s="5">
        <f t="shared" si="322"/>
        <v>0.23283640643389564</v>
      </c>
      <c r="W423" s="5">
        <f t="shared" si="323"/>
        <v>0.21386908837856647</v>
      </c>
      <c r="X423" s="5">
        <f t="shared" si="324"/>
        <v>9.0074441687344922E-2</v>
      </c>
      <c r="Y423" s="5">
        <f t="shared" si="325"/>
        <v>0.13801711840228245</v>
      </c>
      <c r="Z423" s="5">
        <f t="shared" si="326"/>
        <v>8.8738302678283323E-2</v>
      </c>
      <c r="AA423" s="5">
        <f t="shared" si="327"/>
        <v>3.0997876857749466E-2</v>
      </c>
      <c r="AB423" s="5">
        <f t="shared" si="328"/>
        <v>3.1012122920778123E-3</v>
      </c>
      <c r="AC423" s="5">
        <f t="shared" si="329"/>
        <v>5.3541864806791366E-3</v>
      </c>
      <c r="AD423" s="5">
        <f t="shared" si="331"/>
        <v>0</v>
      </c>
      <c r="AE423" s="5">
        <f t="shared" si="332"/>
        <v>2.6317520889532203E-4</v>
      </c>
      <c r="AF423" s="5">
        <f t="shared" si="330"/>
        <v>0</v>
      </c>
      <c r="AG423" s="1">
        <f t="shared" si="318"/>
        <v>1.715362652700825</v>
      </c>
      <c r="AH423" s="1"/>
      <c r="AI423" s="5">
        <f t="shared" si="290"/>
        <v>0.50495353119520237</v>
      </c>
      <c r="AJ423" s="5">
        <f t="shared" si="291"/>
        <v>2.6777087309834465E-2</v>
      </c>
      <c r="AK423" s="5">
        <f t="shared" si="292"/>
        <v>0.13573596584214803</v>
      </c>
      <c r="AL423" s="5">
        <f t="shared" si="293"/>
        <v>0.12467864334217098</v>
      </c>
      <c r="AM423" s="5">
        <f t="shared" si="294"/>
        <v>5.251043652228491E-2</v>
      </c>
      <c r="AN423" s="5">
        <f t="shared" si="295"/>
        <v>8.0459439981962755E-2</v>
      </c>
      <c r="AO423" s="5">
        <f t="shared" si="296"/>
        <v>5.1731511432037747E-2</v>
      </c>
      <c r="AP423" s="5">
        <f t="shared" si="297"/>
        <v>1.8070742538869873E-2</v>
      </c>
      <c r="AQ423" s="5">
        <f t="shared" si="298"/>
        <v>1.8079047524994076E-3</v>
      </c>
      <c r="AR423" s="5">
        <f t="shared" si="299"/>
        <v>3.1213145933013126E-3</v>
      </c>
      <c r="AS423" s="5">
        <f t="shared" si="300"/>
        <v>0</v>
      </c>
      <c r="AT423" s="5">
        <f t="shared" si="301"/>
        <v>1.534224896880871E-4</v>
      </c>
      <c r="AU423" s="5">
        <f t="shared" si="302"/>
        <v>0</v>
      </c>
      <c r="AV423" s="1">
        <f t="shared" si="319"/>
        <v>0.99999999999999989</v>
      </c>
    </row>
    <row r="424" spans="1:48">
      <c r="A424" s="1">
        <v>52.37</v>
      </c>
      <c r="B424" s="1">
        <v>3.28</v>
      </c>
      <c r="C424" s="1">
        <v>13.13</v>
      </c>
      <c r="D424" s="1">
        <v>13.077536</v>
      </c>
      <c r="E424" s="1">
        <v>2.93</v>
      </c>
      <c r="F424" s="1">
        <v>6.99</v>
      </c>
      <c r="G424" s="1">
        <v>3.94</v>
      </c>
      <c r="H424" s="1">
        <v>2.2400000000000002</v>
      </c>
      <c r="I424" s="1">
        <v>0.17</v>
      </c>
      <c r="J424" s="1">
        <v>0.72</v>
      </c>
      <c r="K424" s="1"/>
      <c r="L424" s="1"/>
      <c r="M424" s="1"/>
      <c r="N424" s="3">
        <f t="shared" si="276"/>
        <v>98.847535999999991</v>
      </c>
      <c r="O424" s="2">
        <v>1116</v>
      </c>
      <c r="P424" s="2">
        <v>1E-4</v>
      </c>
      <c r="Q424" s="2" t="s">
        <v>10</v>
      </c>
      <c r="S424" s="2" t="s">
        <v>149</v>
      </c>
      <c r="T424" s="5">
        <f t="shared" si="320"/>
        <v>0.87167110519307589</v>
      </c>
      <c r="U424" s="5">
        <f t="shared" si="321"/>
        <v>4.105131414267834E-2</v>
      </c>
      <c r="V424" s="5">
        <f t="shared" si="322"/>
        <v>0.25755198116908595</v>
      </c>
      <c r="W424" s="5">
        <f t="shared" si="323"/>
        <v>0.18201163535142661</v>
      </c>
      <c r="X424" s="5">
        <f t="shared" si="324"/>
        <v>7.2704714640198523E-2</v>
      </c>
      <c r="Y424" s="5">
        <f t="shared" si="325"/>
        <v>0.12464336661911556</v>
      </c>
      <c r="Z424" s="5">
        <f t="shared" si="326"/>
        <v>0.12713778638270409</v>
      </c>
      <c r="AA424" s="5">
        <f t="shared" si="327"/>
        <v>4.75583864118896E-2</v>
      </c>
      <c r="AB424" s="5">
        <f t="shared" si="328"/>
        <v>2.3963913166055823E-3</v>
      </c>
      <c r="AC424" s="5">
        <f t="shared" si="329"/>
        <v>1.014477438444468E-2</v>
      </c>
      <c r="AD424" s="5">
        <f t="shared" si="331"/>
        <v>0</v>
      </c>
      <c r="AE424" s="5">
        <f t="shared" si="332"/>
        <v>0</v>
      </c>
      <c r="AF424" s="5">
        <f t="shared" si="330"/>
        <v>0</v>
      </c>
      <c r="AG424" s="1">
        <f t="shared" si="318"/>
        <v>1.7368714556112248</v>
      </c>
      <c r="AH424" s="1"/>
      <c r="AI424" s="5">
        <f t="shared" si="290"/>
        <v>0.50186276156304555</v>
      </c>
      <c r="AJ424" s="5">
        <f t="shared" si="291"/>
        <v>2.3635205708549063E-2</v>
      </c>
      <c r="AK424" s="5">
        <f t="shared" si="292"/>
        <v>0.1482849984879569</v>
      </c>
      <c r="AL424" s="5">
        <f t="shared" si="293"/>
        <v>0.10479280706894607</v>
      </c>
      <c r="AM424" s="5">
        <f t="shared" si="294"/>
        <v>4.1859582875471292E-2</v>
      </c>
      <c r="AN424" s="5">
        <f t="shared" si="295"/>
        <v>7.1763149896002021E-2</v>
      </c>
      <c r="AO424" s="5">
        <f t="shared" si="296"/>
        <v>7.3199306702845704E-2</v>
      </c>
      <c r="AP424" s="5">
        <f t="shared" si="297"/>
        <v>2.738163855376002E-2</v>
      </c>
      <c r="AQ424" s="5">
        <f t="shared" si="298"/>
        <v>1.3797171396096582E-3</v>
      </c>
      <c r="AR424" s="5">
        <f t="shared" si="299"/>
        <v>5.8408320038137876E-3</v>
      </c>
      <c r="AS424" s="5">
        <f t="shared" si="300"/>
        <v>0</v>
      </c>
      <c r="AT424" s="5">
        <f t="shared" si="301"/>
        <v>0</v>
      </c>
      <c r="AU424" s="5">
        <f t="shared" si="302"/>
        <v>0</v>
      </c>
      <c r="AV424" s="1">
        <f t="shared" si="319"/>
        <v>1</v>
      </c>
    </row>
    <row r="425" spans="1:48">
      <c r="A425" s="1">
        <v>57.87</v>
      </c>
      <c r="B425" s="1">
        <v>2.5299999999999998</v>
      </c>
      <c r="C425" s="1">
        <v>13.56</v>
      </c>
      <c r="D425" s="1">
        <v>10.680622</v>
      </c>
      <c r="E425" s="1">
        <v>2.2999999999999998</v>
      </c>
      <c r="F425" s="1">
        <v>5.41</v>
      </c>
      <c r="G425" s="1">
        <v>4.01</v>
      </c>
      <c r="H425" s="1">
        <v>2.5299999999999998</v>
      </c>
      <c r="I425" s="1">
        <v>0.16</v>
      </c>
      <c r="J425" s="1">
        <v>0.77</v>
      </c>
      <c r="K425" s="1"/>
      <c r="L425" s="1"/>
      <c r="M425" s="1"/>
      <c r="N425" s="3">
        <f t="shared" si="276"/>
        <v>99.820621999999986</v>
      </c>
      <c r="O425" s="2">
        <v>1092.5</v>
      </c>
      <c r="P425" s="2">
        <v>1E-4</v>
      </c>
      <c r="Q425" s="2" t="s">
        <v>67</v>
      </c>
      <c r="S425" s="2" t="s">
        <v>143</v>
      </c>
      <c r="T425" s="5">
        <f t="shared" si="320"/>
        <v>0.96321571238348869</v>
      </c>
      <c r="U425" s="5">
        <f t="shared" si="321"/>
        <v>3.1664580725907381E-2</v>
      </c>
      <c r="V425" s="5">
        <f t="shared" si="322"/>
        <v>0.26598666143585725</v>
      </c>
      <c r="W425" s="5">
        <f t="shared" si="323"/>
        <v>0.14865166318719555</v>
      </c>
      <c r="X425" s="5">
        <f t="shared" si="324"/>
        <v>5.7071960297766747E-2</v>
      </c>
      <c r="Y425" s="5">
        <f t="shared" si="325"/>
        <v>9.6469329529243947E-2</v>
      </c>
      <c r="Z425" s="5">
        <f t="shared" si="326"/>
        <v>0.12939657954178768</v>
      </c>
      <c r="AA425" s="5">
        <f t="shared" si="327"/>
        <v>5.371549893842887E-2</v>
      </c>
      <c r="AB425" s="5">
        <f t="shared" si="328"/>
        <v>2.2554271215111362E-3</v>
      </c>
      <c r="AC425" s="5">
        <f t="shared" si="329"/>
        <v>1.0849272605586671E-2</v>
      </c>
      <c r="AD425" s="5">
        <f t="shared" si="331"/>
        <v>0</v>
      </c>
      <c r="AE425" s="5">
        <f t="shared" si="332"/>
        <v>0</v>
      </c>
      <c r="AF425" s="5">
        <f t="shared" si="330"/>
        <v>0</v>
      </c>
      <c r="AG425" s="1">
        <f t="shared" si="318"/>
        <v>1.7592766857667741</v>
      </c>
      <c r="AH425" s="1"/>
      <c r="AI425" s="5">
        <f t="shared" si="290"/>
        <v>0.54750666576569496</v>
      </c>
      <c r="AJ425" s="5">
        <f t="shared" si="291"/>
        <v>1.7998636020181494E-2</v>
      </c>
      <c r="AK425" s="5">
        <f t="shared" si="292"/>
        <v>0.1511909204434935</v>
      </c>
      <c r="AL425" s="5">
        <f t="shared" si="293"/>
        <v>8.4495897882263069E-2</v>
      </c>
      <c r="AM425" s="5">
        <f t="shared" si="294"/>
        <v>3.2440582404974092E-2</v>
      </c>
      <c r="AN425" s="5">
        <f t="shared" si="295"/>
        <v>5.4834654667863206E-2</v>
      </c>
      <c r="AO425" s="5">
        <f t="shared" si="296"/>
        <v>7.3551011383630474E-2</v>
      </c>
      <c r="AP425" s="5">
        <f t="shared" si="297"/>
        <v>3.0532718004511707E-2</v>
      </c>
      <c r="AQ425" s="5">
        <f t="shared" si="298"/>
        <v>1.2820195593782435E-3</v>
      </c>
      <c r="AR425" s="5">
        <f t="shared" si="299"/>
        <v>6.1668938680092024E-3</v>
      </c>
      <c r="AS425" s="5">
        <f t="shared" si="300"/>
        <v>0</v>
      </c>
      <c r="AT425" s="5">
        <f t="shared" si="301"/>
        <v>0</v>
      </c>
      <c r="AU425" s="5">
        <f t="shared" si="302"/>
        <v>0</v>
      </c>
      <c r="AV425" s="1">
        <f t="shared" si="319"/>
        <v>0.99999999999999989</v>
      </c>
    </row>
    <row r="426" spans="1:48">
      <c r="A426" s="1">
        <v>60.2</v>
      </c>
      <c r="B426" s="1">
        <v>1.1599999999999999</v>
      </c>
      <c r="C426" s="1">
        <v>14.5</v>
      </c>
      <c r="D426" s="1">
        <v>8.1157120000000003</v>
      </c>
      <c r="E426" s="1">
        <v>3.43</v>
      </c>
      <c r="F426" s="1">
        <v>6.36</v>
      </c>
      <c r="G426" s="1">
        <v>4.2</v>
      </c>
      <c r="H426" s="1">
        <v>1.84</v>
      </c>
      <c r="I426" s="1">
        <v>0.11</v>
      </c>
      <c r="J426" s="1">
        <v>0.28000000000000003</v>
      </c>
      <c r="K426" s="1"/>
      <c r="L426" s="1">
        <v>0.02</v>
      </c>
      <c r="M426" s="1"/>
      <c r="N426" s="3">
        <f t="shared" si="276"/>
        <v>100.21571200000001</v>
      </c>
      <c r="O426" s="2">
        <v>1145</v>
      </c>
      <c r="P426" s="2">
        <v>1E-4</v>
      </c>
      <c r="Q426" s="2" t="s">
        <v>70</v>
      </c>
      <c r="S426" s="2" t="s">
        <v>139</v>
      </c>
      <c r="T426" s="5">
        <f t="shared" si="320"/>
        <v>1.0019973368841546</v>
      </c>
      <c r="U426" s="5">
        <f t="shared" si="321"/>
        <v>1.4518147684605754E-2</v>
      </c>
      <c r="V426" s="5">
        <f t="shared" si="322"/>
        <v>0.28442526480972935</v>
      </c>
      <c r="W426" s="5">
        <f t="shared" si="323"/>
        <v>0.11295354210160057</v>
      </c>
      <c r="X426" s="5">
        <f t="shared" si="324"/>
        <v>8.5111662531017374E-2</v>
      </c>
      <c r="Y426" s="5">
        <f t="shared" si="325"/>
        <v>0.11340941512125535</v>
      </c>
      <c r="Z426" s="5">
        <f t="shared" si="326"/>
        <v>0.13552758954501454</v>
      </c>
      <c r="AA426" s="5">
        <f t="shared" si="327"/>
        <v>3.9065817409766453E-2</v>
      </c>
      <c r="AB426" s="5">
        <f t="shared" si="328"/>
        <v>1.5506061460389062E-3</v>
      </c>
      <c r="AC426" s="5">
        <f t="shared" si="329"/>
        <v>3.9451900383951537E-3</v>
      </c>
      <c r="AD426" s="5">
        <f t="shared" si="331"/>
        <v>0</v>
      </c>
      <c r="AE426" s="5">
        <f t="shared" si="332"/>
        <v>2.6317520889532203E-4</v>
      </c>
      <c r="AF426" s="5">
        <f t="shared" si="330"/>
        <v>0</v>
      </c>
      <c r="AG426" s="1">
        <f t="shared" si="318"/>
        <v>1.7927677474804731</v>
      </c>
      <c r="AH426" s="1"/>
      <c r="AI426" s="5">
        <f t="shared" si="290"/>
        <v>0.55891084514006095</v>
      </c>
      <c r="AJ426" s="5">
        <f t="shared" si="291"/>
        <v>8.0981754078347998E-3</v>
      </c>
      <c r="AK426" s="5">
        <f t="shared" si="292"/>
        <v>0.15865148467193033</v>
      </c>
      <c r="AL426" s="5">
        <f t="shared" si="293"/>
        <v>6.3005117233029012E-2</v>
      </c>
      <c r="AM426" s="5">
        <f t="shared" si="294"/>
        <v>4.7475007652626466E-2</v>
      </c>
      <c r="AN426" s="5">
        <f t="shared" si="295"/>
        <v>6.3259401715944033E-2</v>
      </c>
      <c r="AO426" s="5">
        <f t="shared" si="296"/>
        <v>7.5596847241078957E-2</v>
      </c>
      <c r="AP426" s="5">
        <f t="shared" si="297"/>
        <v>2.1790785484995991E-2</v>
      </c>
      <c r="AQ426" s="5">
        <f t="shared" si="298"/>
        <v>8.6492304885454516E-4</v>
      </c>
      <c r="AR426" s="5">
        <f t="shared" si="299"/>
        <v>2.2006141308262939E-3</v>
      </c>
      <c r="AS426" s="5">
        <f t="shared" si="300"/>
        <v>0</v>
      </c>
      <c r="AT426" s="5">
        <f t="shared" si="301"/>
        <v>1.4679827281876542E-4</v>
      </c>
      <c r="AU426" s="5">
        <f t="shared" si="302"/>
        <v>0</v>
      </c>
      <c r="AV426" s="1">
        <f t="shared" si="319"/>
        <v>1.0000000000000002</v>
      </c>
    </row>
    <row r="427" spans="1:48">
      <c r="A427" s="1">
        <v>50.24</v>
      </c>
      <c r="B427" s="1">
        <v>1.51</v>
      </c>
      <c r="C427" s="1">
        <v>20.43</v>
      </c>
      <c r="D427" s="1">
        <v>5.93</v>
      </c>
      <c r="E427" s="1">
        <v>3.04</v>
      </c>
      <c r="F427" s="1">
        <v>6.49</v>
      </c>
      <c r="G427" s="1">
        <v>9.82</v>
      </c>
      <c r="H427" s="1">
        <v>0.9</v>
      </c>
      <c r="I427" s="1">
        <v>0.11</v>
      </c>
      <c r="J427" s="1">
        <v>0.56999999999999995</v>
      </c>
      <c r="K427" s="1"/>
      <c r="L427" s="1"/>
      <c r="M427" s="1"/>
      <c r="N427" s="3">
        <f t="shared" si="276"/>
        <v>99.04</v>
      </c>
      <c r="O427" s="2">
        <v>1072</v>
      </c>
      <c r="P427" s="2">
        <v>1E-4</v>
      </c>
      <c r="Q427" s="2" t="s">
        <v>71</v>
      </c>
      <c r="S427" s="2" t="s">
        <v>190</v>
      </c>
      <c r="T427" s="5">
        <f t="shared" si="320"/>
        <v>0.83621837549933431</v>
      </c>
      <c r="U427" s="5">
        <f t="shared" si="321"/>
        <v>1.8898623279098872E-2</v>
      </c>
      <c r="V427" s="5">
        <f t="shared" si="322"/>
        <v>0.40074539034915657</v>
      </c>
      <c r="W427" s="5">
        <f t="shared" si="323"/>
        <v>8.2533054975643699E-2</v>
      </c>
      <c r="X427" s="5">
        <f t="shared" si="324"/>
        <v>7.5434243176178667E-2</v>
      </c>
      <c r="Y427" s="5">
        <f t="shared" si="325"/>
        <v>0.11572753209700429</v>
      </c>
      <c r="Z427" s="5">
        <f t="shared" si="326"/>
        <v>0.31687641174572445</v>
      </c>
      <c r="AA427" s="5">
        <f t="shared" si="327"/>
        <v>1.9108280254777069E-2</v>
      </c>
      <c r="AB427" s="5">
        <f t="shared" si="328"/>
        <v>1.5506061460389062E-3</v>
      </c>
      <c r="AC427" s="5">
        <f t="shared" si="329"/>
        <v>8.0312797210187036E-3</v>
      </c>
      <c r="AD427" s="5"/>
      <c r="AE427" s="5"/>
      <c r="AF427" s="5">
        <f t="shared" si="330"/>
        <v>0</v>
      </c>
      <c r="AG427" s="1">
        <f t="shared" si="318"/>
        <v>1.8751237972439756</v>
      </c>
      <c r="AH427" s="1"/>
      <c r="AI427" s="5">
        <f t="shared" si="290"/>
        <v>0.44595368941954316</v>
      </c>
      <c r="AJ427" s="5">
        <f t="shared" si="291"/>
        <v>1.0078600307284106E-2</v>
      </c>
      <c r="AK427" s="5">
        <f t="shared" si="292"/>
        <v>0.21371676416147306</v>
      </c>
      <c r="AL427" s="5">
        <f t="shared" si="293"/>
        <v>4.4014723239579889E-2</v>
      </c>
      <c r="AM427" s="5">
        <f t="shared" si="294"/>
        <v>4.022894023693295E-2</v>
      </c>
      <c r="AN427" s="5">
        <f t="shared" si="295"/>
        <v>6.171727555647185E-2</v>
      </c>
      <c r="AO427" s="5">
        <f t="shared" si="296"/>
        <v>0.16898959535976446</v>
      </c>
      <c r="AP427" s="5">
        <f t="shared" si="297"/>
        <v>1.0190409978723586E-2</v>
      </c>
      <c r="AQ427" s="5">
        <f t="shared" si="298"/>
        <v>8.2693534598513453E-4</v>
      </c>
      <c r="AR427" s="5">
        <f t="shared" si="299"/>
        <v>4.2830663942417767E-3</v>
      </c>
      <c r="AS427" s="5">
        <f t="shared" si="300"/>
        <v>0</v>
      </c>
      <c r="AT427" s="5">
        <f t="shared" si="301"/>
        <v>0</v>
      </c>
      <c r="AU427" s="5">
        <f t="shared" si="302"/>
        <v>0</v>
      </c>
      <c r="AV427" s="1">
        <f t="shared" si="319"/>
        <v>0.99999999999999989</v>
      </c>
    </row>
    <row r="428" spans="1:48">
      <c r="A428" s="1">
        <v>49.51</v>
      </c>
      <c r="B428" s="1">
        <v>3.39</v>
      </c>
      <c r="C428" s="1">
        <v>12.29</v>
      </c>
      <c r="D428" s="1">
        <v>14.62</v>
      </c>
      <c r="E428" s="1">
        <v>5.56</v>
      </c>
      <c r="F428" s="1">
        <v>9.73</v>
      </c>
      <c r="G428" s="1">
        <v>2.5499999999999998</v>
      </c>
      <c r="H428" s="1">
        <v>1.07</v>
      </c>
      <c r="I428" s="1">
        <v>0.24</v>
      </c>
      <c r="J428" s="1">
        <v>0.74</v>
      </c>
      <c r="K428" s="1"/>
      <c r="L428" s="1"/>
      <c r="M428" s="1"/>
      <c r="N428" s="3">
        <f>SUM(A428:L428)</f>
        <v>99.699999999999989</v>
      </c>
      <c r="O428" s="2">
        <v>1119</v>
      </c>
      <c r="P428" s="2">
        <v>1E-4</v>
      </c>
      <c r="Q428" s="2" t="s">
        <v>72</v>
      </c>
      <c r="R428" s="2" t="s">
        <v>118</v>
      </c>
      <c r="S428" s="2" t="s">
        <v>137</v>
      </c>
      <c r="T428" s="5">
        <f t="shared" si="320"/>
        <v>0.82406790945406128</v>
      </c>
      <c r="U428" s="5">
        <f t="shared" si="321"/>
        <v>4.2428035043804754E-2</v>
      </c>
      <c r="V428" s="5">
        <f t="shared" si="322"/>
        <v>0.24107493134562574</v>
      </c>
      <c r="W428" s="5">
        <f t="shared" si="323"/>
        <v>0.20347947112038969</v>
      </c>
      <c r="X428" s="5">
        <f t="shared" si="324"/>
        <v>0.13796526054590572</v>
      </c>
      <c r="Y428" s="5">
        <f t="shared" si="325"/>
        <v>0.17350213980028531</v>
      </c>
      <c r="Z428" s="5">
        <f t="shared" si="326"/>
        <v>8.2284607938044527E-2</v>
      </c>
      <c r="AA428" s="5">
        <f t="shared" si="327"/>
        <v>2.2717622080679407E-2</v>
      </c>
      <c r="AB428" s="5">
        <f t="shared" si="328"/>
        <v>3.3831406822667043E-3</v>
      </c>
      <c r="AC428" s="5">
        <f t="shared" si="329"/>
        <v>1.0426573672901476E-2</v>
      </c>
      <c r="AD428" s="5">
        <f>K428/74.71</f>
        <v>0</v>
      </c>
      <c r="AE428" s="5">
        <f>L428/75.995</f>
        <v>0</v>
      </c>
      <c r="AF428" s="5">
        <f t="shared" si="330"/>
        <v>0</v>
      </c>
      <c r="AG428" s="1">
        <f t="shared" si="318"/>
        <v>1.7413296916839649</v>
      </c>
      <c r="AH428" s="1"/>
      <c r="AI428" s="5">
        <f t="shared" si="290"/>
        <v>0.4732406007831525</v>
      </c>
      <c r="AJ428" s="5">
        <f t="shared" si="291"/>
        <v>2.4365308445854633E-2</v>
      </c>
      <c r="AK428" s="5">
        <f t="shared" si="292"/>
        <v>0.13844301426485903</v>
      </c>
      <c r="AL428" s="5">
        <f t="shared" si="293"/>
        <v>0.11685292687085205</v>
      </c>
      <c r="AM428" s="5">
        <f t="shared" si="294"/>
        <v>7.9229832928700283E-2</v>
      </c>
      <c r="AN428" s="5">
        <f t="shared" si="295"/>
        <v>9.9637731228541138E-2</v>
      </c>
      <c r="AO428" s="5">
        <f t="shared" si="296"/>
        <v>4.7253893579722185E-2</v>
      </c>
      <c r="AP428" s="5">
        <f t="shared" si="297"/>
        <v>1.3046134910104343E-2</v>
      </c>
      <c r="AQ428" s="5">
        <f t="shared" si="298"/>
        <v>1.9428490184389003E-3</v>
      </c>
      <c r="AR428" s="5">
        <f t="shared" si="299"/>
        <v>5.987707969774745E-3</v>
      </c>
      <c r="AS428" s="5">
        <f t="shared" si="300"/>
        <v>0</v>
      </c>
      <c r="AT428" s="5">
        <f t="shared" si="301"/>
        <v>0</v>
      </c>
      <c r="AU428" s="5">
        <f t="shared" si="302"/>
        <v>0</v>
      </c>
      <c r="AV428" s="1">
        <f t="shared" si="319"/>
        <v>0.99999999999999978</v>
      </c>
    </row>
    <row r="429" spans="1:48">
      <c r="A429" s="6">
        <v>48.31</v>
      </c>
      <c r="B429" s="8">
        <v>1</v>
      </c>
      <c r="C429" s="8">
        <v>13.47</v>
      </c>
      <c r="D429" s="8">
        <v>8.83</v>
      </c>
      <c r="E429" s="8">
        <v>10.29</v>
      </c>
      <c r="F429" s="8">
        <v>13.87</v>
      </c>
      <c r="G429" s="8">
        <v>2.08</v>
      </c>
      <c r="H429" s="8">
        <v>0.33</v>
      </c>
      <c r="I429" s="8">
        <v>0.12</v>
      </c>
      <c r="J429" s="8">
        <v>0.25</v>
      </c>
      <c r="K429" s="8">
        <v>0.02</v>
      </c>
      <c r="L429" s="8">
        <v>7.0000000000000007E-2</v>
      </c>
      <c r="M429" s="8"/>
      <c r="N429" s="7">
        <v>98.6</v>
      </c>
      <c r="O429" s="6">
        <v>1241</v>
      </c>
      <c r="P429" s="6">
        <v>1E-4</v>
      </c>
      <c r="Q429" s="2" t="s">
        <v>13</v>
      </c>
      <c r="R429" s="2" t="s">
        <v>126</v>
      </c>
      <c r="S429" s="2" t="s">
        <v>137</v>
      </c>
      <c r="T429" s="5">
        <v>0.80410000000000004</v>
      </c>
      <c r="U429" s="5">
        <v>1.2500000000000001E-2</v>
      </c>
      <c r="V429" s="5">
        <v>0.26419999999999999</v>
      </c>
      <c r="W429" s="5">
        <v>0.1229</v>
      </c>
      <c r="X429" s="5">
        <v>0.25530000000000003</v>
      </c>
      <c r="Y429" s="5">
        <v>0.24729999999999999</v>
      </c>
      <c r="Z429" s="5">
        <v>6.7100000000000007E-2</v>
      </c>
      <c r="AA429" s="5">
        <v>7.0000000000000001E-3</v>
      </c>
      <c r="AB429" s="5">
        <v>1.6999999999999999E-3</v>
      </c>
      <c r="AC429" s="5">
        <v>3.5000000000000001E-3</v>
      </c>
      <c r="AD429" s="5">
        <v>2.9999999999999997E-4</v>
      </c>
      <c r="AE429" s="5">
        <v>8.9999999999999998E-4</v>
      </c>
      <c r="AF429" s="5">
        <v>0</v>
      </c>
      <c r="AG429" s="1">
        <v>1.79</v>
      </c>
      <c r="AH429" s="1"/>
      <c r="AI429" s="5">
        <v>0.45</v>
      </c>
      <c r="AJ429" s="5">
        <v>7.0000000000000001E-3</v>
      </c>
      <c r="AK429" s="5">
        <v>0.1479</v>
      </c>
      <c r="AL429" s="5">
        <v>6.88E-2</v>
      </c>
      <c r="AM429" s="5">
        <v>0.1429</v>
      </c>
      <c r="AN429" s="5">
        <v>0.1384</v>
      </c>
      <c r="AO429" s="5">
        <v>3.7600000000000001E-2</v>
      </c>
      <c r="AP429" s="5">
        <v>3.8999999999999998E-3</v>
      </c>
      <c r="AQ429" s="5">
        <v>8.9999999999999998E-4</v>
      </c>
      <c r="AR429" s="5">
        <v>2E-3</v>
      </c>
      <c r="AS429" s="5">
        <v>1E-4</v>
      </c>
      <c r="AT429" s="5">
        <v>5.0000000000000001E-4</v>
      </c>
      <c r="AU429" s="5">
        <v>0</v>
      </c>
      <c r="AV429" s="1">
        <v>1</v>
      </c>
    </row>
    <row r="430" spans="1:48">
      <c r="A430" s="6">
        <v>47.35</v>
      </c>
      <c r="B430" s="8">
        <v>0.96</v>
      </c>
      <c r="C430" s="8">
        <v>13.31</v>
      </c>
      <c r="D430" s="8">
        <v>8.8000000000000007</v>
      </c>
      <c r="E430" s="8">
        <v>11.66</v>
      </c>
      <c r="F430" s="8">
        <v>13.51</v>
      </c>
      <c r="G430" s="8">
        <v>1.91</v>
      </c>
      <c r="H430" s="8">
        <v>0.31</v>
      </c>
      <c r="I430" s="8">
        <v>0.15</v>
      </c>
      <c r="J430" s="8">
        <v>0.21</v>
      </c>
      <c r="K430" s="8">
        <v>0.01</v>
      </c>
      <c r="L430" s="8">
        <v>0.08</v>
      </c>
      <c r="M430" s="8"/>
      <c r="N430" s="7">
        <v>98.3</v>
      </c>
      <c r="O430" s="6">
        <v>1280</v>
      </c>
      <c r="P430" s="6">
        <v>1E-4</v>
      </c>
      <c r="Q430" s="2" t="s">
        <v>13</v>
      </c>
      <c r="S430" s="2" t="s">
        <v>137</v>
      </c>
      <c r="T430" s="5">
        <v>0.78810000000000002</v>
      </c>
      <c r="U430" s="5">
        <v>1.2E-2</v>
      </c>
      <c r="V430" s="5">
        <v>0.2611</v>
      </c>
      <c r="W430" s="5">
        <v>0.1225</v>
      </c>
      <c r="X430" s="5">
        <v>0.2893</v>
      </c>
      <c r="Y430" s="5">
        <v>0.2409</v>
      </c>
      <c r="Z430" s="5">
        <v>6.1600000000000002E-2</v>
      </c>
      <c r="AA430" s="5">
        <v>6.6E-3</v>
      </c>
      <c r="AB430" s="5">
        <v>2.0999999999999999E-3</v>
      </c>
      <c r="AC430" s="5">
        <v>3.0000000000000001E-3</v>
      </c>
      <c r="AD430" s="5">
        <v>1E-4</v>
      </c>
      <c r="AE430" s="5">
        <v>1.1000000000000001E-3</v>
      </c>
      <c r="AF430" s="5">
        <v>0</v>
      </c>
      <c r="AG430" s="1">
        <v>1.79</v>
      </c>
      <c r="AH430" s="1"/>
      <c r="AI430" s="5">
        <v>0.44069999999999998</v>
      </c>
      <c r="AJ430" s="5">
        <v>6.7000000000000002E-3</v>
      </c>
      <c r="AK430" s="5">
        <v>0.14599999999999999</v>
      </c>
      <c r="AL430" s="5">
        <v>6.8500000000000005E-2</v>
      </c>
      <c r="AM430" s="5">
        <v>0.1618</v>
      </c>
      <c r="AN430" s="5">
        <v>0.13469999999999999</v>
      </c>
      <c r="AO430" s="5">
        <v>3.4500000000000003E-2</v>
      </c>
      <c r="AP430" s="5">
        <v>3.7000000000000002E-3</v>
      </c>
      <c r="AQ430" s="5">
        <v>1.1999999999999999E-3</v>
      </c>
      <c r="AR430" s="5">
        <v>1.6999999999999999E-3</v>
      </c>
      <c r="AS430" s="5">
        <v>1E-4</v>
      </c>
      <c r="AT430" s="5">
        <v>5.9999999999999995E-4</v>
      </c>
      <c r="AU430" s="5">
        <v>0</v>
      </c>
      <c r="AV430" s="1">
        <v>1</v>
      </c>
    </row>
    <row r="431" spans="1:48">
      <c r="A431" s="6">
        <v>48.82</v>
      </c>
      <c r="B431" s="8">
        <v>0.97</v>
      </c>
      <c r="C431" s="8">
        <v>13.44</v>
      </c>
      <c r="D431" s="8">
        <v>6.78</v>
      </c>
      <c r="E431" s="8">
        <v>12.73</v>
      </c>
      <c r="F431" s="8">
        <v>13.89</v>
      </c>
      <c r="G431" s="8">
        <v>0.94</v>
      </c>
      <c r="H431" s="8">
        <v>0.3</v>
      </c>
      <c r="I431" s="8">
        <v>0.13</v>
      </c>
      <c r="J431" s="8">
        <v>0.16</v>
      </c>
      <c r="K431" s="8">
        <v>0.01</v>
      </c>
      <c r="L431" s="8">
        <v>0.13</v>
      </c>
      <c r="M431" s="8"/>
      <c r="N431" s="7">
        <v>98.3</v>
      </c>
      <c r="O431" s="6">
        <v>1292</v>
      </c>
      <c r="P431" s="6">
        <v>1E-4</v>
      </c>
      <c r="Q431" s="2" t="s">
        <v>13</v>
      </c>
      <c r="S431" s="2" t="s">
        <v>137</v>
      </c>
      <c r="T431" s="5">
        <v>0.81259999999999999</v>
      </c>
      <c r="U431" s="5">
        <v>1.21E-2</v>
      </c>
      <c r="V431" s="5">
        <v>0.2636</v>
      </c>
      <c r="W431" s="5">
        <v>9.4399999999999998E-2</v>
      </c>
      <c r="X431" s="5">
        <v>0.31590000000000001</v>
      </c>
      <c r="Y431" s="5">
        <v>0.2477</v>
      </c>
      <c r="Z431" s="5">
        <v>3.0300000000000001E-2</v>
      </c>
      <c r="AA431" s="5">
        <v>6.4000000000000003E-3</v>
      </c>
      <c r="AB431" s="5">
        <v>1.8E-3</v>
      </c>
      <c r="AC431" s="5">
        <v>2.3E-3</v>
      </c>
      <c r="AD431" s="5">
        <v>1E-4</v>
      </c>
      <c r="AE431" s="5">
        <v>1.6999999999999999E-3</v>
      </c>
      <c r="AF431" s="5">
        <v>0</v>
      </c>
      <c r="AG431" s="1">
        <v>1.79</v>
      </c>
      <c r="AH431" s="1"/>
      <c r="AI431" s="5">
        <v>0.45419999999999999</v>
      </c>
      <c r="AJ431" s="5">
        <v>6.7999999999999996E-3</v>
      </c>
      <c r="AK431" s="5">
        <v>0.1474</v>
      </c>
      <c r="AL431" s="5">
        <v>5.2699999999999997E-2</v>
      </c>
      <c r="AM431" s="5">
        <v>0.17660000000000001</v>
      </c>
      <c r="AN431" s="5">
        <v>0.13850000000000001</v>
      </c>
      <c r="AO431" s="5">
        <v>1.7000000000000001E-2</v>
      </c>
      <c r="AP431" s="5">
        <v>3.5999999999999999E-3</v>
      </c>
      <c r="AQ431" s="5">
        <v>1E-3</v>
      </c>
      <c r="AR431" s="5">
        <v>1.2999999999999999E-3</v>
      </c>
      <c r="AS431" s="5">
        <v>1E-4</v>
      </c>
      <c r="AT431" s="5">
        <v>1E-3</v>
      </c>
      <c r="AU431" s="5">
        <v>0</v>
      </c>
      <c r="AV431" s="1">
        <v>1</v>
      </c>
    </row>
    <row r="432" spans="1:48">
      <c r="A432" s="6">
        <v>47.85</v>
      </c>
      <c r="B432" s="8">
        <v>0.95</v>
      </c>
      <c r="C432" s="8">
        <v>13</v>
      </c>
      <c r="D432" s="8">
        <v>8.7899999999999991</v>
      </c>
      <c r="E432" s="8">
        <v>12.42</v>
      </c>
      <c r="F432" s="8">
        <v>13.2</v>
      </c>
      <c r="G432" s="8">
        <v>1.98</v>
      </c>
      <c r="H432" s="8">
        <v>0.32</v>
      </c>
      <c r="I432" s="8">
        <v>0.12</v>
      </c>
      <c r="J432" s="8">
        <v>0.24</v>
      </c>
      <c r="K432" s="8">
        <v>0.02</v>
      </c>
      <c r="L432" s="8">
        <v>0.1</v>
      </c>
      <c r="M432" s="8"/>
      <c r="N432" s="7">
        <v>99</v>
      </c>
      <c r="O432" s="6">
        <v>1296</v>
      </c>
      <c r="P432" s="6">
        <v>1E-4</v>
      </c>
      <c r="Q432" s="2" t="s">
        <v>13</v>
      </c>
      <c r="S432" s="2" t="s">
        <v>137</v>
      </c>
      <c r="T432" s="5">
        <v>0.7964</v>
      </c>
      <c r="U432" s="5">
        <v>1.1900000000000001E-2</v>
      </c>
      <c r="V432" s="5">
        <v>0.255</v>
      </c>
      <c r="W432" s="5">
        <v>0.12230000000000001</v>
      </c>
      <c r="X432" s="5">
        <v>0.30819999999999997</v>
      </c>
      <c r="Y432" s="5">
        <v>0.2354</v>
      </c>
      <c r="Z432" s="5">
        <v>6.3899999999999998E-2</v>
      </c>
      <c r="AA432" s="5">
        <v>6.7999999999999996E-3</v>
      </c>
      <c r="AB432" s="5">
        <v>1.6999999999999999E-3</v>
      </c>
      <c r="AC432" s="5">
        <v>3.3999999999999998E-3</v>
      </c>
      <c r="AD432" s="5">
        <v>2.9999999999999997E-4</v>
      </c>
      <c r="AE432" s="5">
        <v>1.2999999999999999E-3</v>
      </c>
      <c r="AF432" s="5">
        <v>0</v>
      </c>
      <c r="AG432" s="1">
        <v>1.81</v>
      </c>
      <c r="AH432" s="1"/>
      <c r="AI432" s="5">
        <v>0.44090000000000001</v>
      </c>
      <c r="AJ432" s="5">
        <v>6.6E-3</v>
      </c>
      <c r="AK432" s="5">
        <v>0.14119999999999999</v>
      </c>
      <c r="AL432" s="5">
        <v>6.7699999999999996E-2</v>
      </c>
      <c r="AM432" s="5">
        <v>0.1706</v>
      </c>
      <c r="AN432" s="5">
        <v>0.1303</v>
      </c>
      <c r="AO432" s="5">
        <v>3.5400000000000001E-2</v>
      </c>
      <c r="AP432" s="5">
        <v>3.8E-3</v>
      </c>
      <c r="AQ432" s="5">
        <v>8.9999999999999998E-4</v>
      </c>
      <c r="AR432" s="5">
        <v>1.9E-3</v>
      </c>
      <c r="AS432" s="5">
        <v>1E-4</v>
      </c>
      <c r="AT432" s="5">
        <v>6.9999999999999999E-4</v>
      </c>
      <c r="AU432" s="5">
        <v>0</v>
      </c>
      <c r="AV432" s="1">
        <v>1</v>
      </c>
    </row>
    <row r="433" spans="1:48">
      <c r="A433" s="6">
        <v>46.25</v>
      </c>
      <c r="B433" s="8">
        <v>0.92</v>
      </c>
      <c r="C433" s="8">
        <v>13.25</v>
      </c>
      <c r="D433" s="8">
        <v>8.93</v>
      </c>
      <c r="E433" s="8">
        <v>12.45</v>
      </c>
      <c r="F433" s="8">
        <v>13.25</v>
      </c>
      <c r="G433" s="8">
        <v>2.31</v>
      </c>
      <c r="H433" s="8">
        <v>0.61</v>
      </c>
      <c r="I433" s="8">
        <v>0.24</v>
      </c>
      <c r="J433" s="8">
        <v>0.27</v>
      </c>
      <c r="K433" s="8">
        <v>0.03</v>
      </c>
      <c r="L433" s="8">
        <v>0.09</v>
      </c>
      <c r="M433" s="8"/>
      <c r="N433" s="7">
        <v>98.6</v>
      </c>
      <c r="O433" s="6">
        <v>1300</v>
      </c>
      <c r="P433" s="6">
        <v>1E-4</v>
      </c>
      <c r="Q433" s="2" t="s">
        <v>13</v>
      </c>
      <c r="S433" s="2" t="s">
        <v>137</v>
      </c>
      <c r="T433" s="5">
        <v>0.76980000000000004</v>
      </c>
      <c r="U433" s="5">
        <v>1.15E-2</v>
      </c>
      <c r="V433" s="5">
        <v>0.25990000000000002</v>
      </c>
      <c r="W433" s="5">
        <v>0.12429999999999999</v>
      </c>
      <c r="X433" s="5">
        <v>0.30890000000000001</v>
      </c>
      <c r="Y433" s="5">
        <v>0.23630000000000001</v>
      </c>
      <c r="Z433" s="5">
        <v>7.4499999999999997E-2</v>
      </c>
      <c r="AA433" s="5">
        <v>1.2999999999999999E-2</v>
      </c>
      <c r="AB433" s="5">
        <v>3.3999999999999998E-3</v>
      </c>
      <c r="AC433" s="5">
        <v>3.8E-3</v>
      </c>
      <c r="AD433" s="5">
        <v>4.0000000000000002E-4</v>
      </c>
      <c r="AE433" s="5">
        <v>1.1999999999999999E-3</v>
      </c>
      <c r="AF433" s="5">
        <v>0</v>
      </c>
      <c r="AG433" s="1">
        <v>1.81</v>
      </c>
      <c r="AH433" s="1"/>
      <c r="AI433" s="5">
        <v>0.42599999999999999</v>
      </c>
      <c r="AJ433" s="5">
        <v>6.4000000000000003E-3</v>
      </c>
      <c r="AK433" s="5">
        <v>0.14380000000000001</v>
      </c>
      <c r="AL433" s="5">
        <v>6.88E-2</v>
      </c>
      <c r="AM433" s="5">
        <v>0.17100000000000001</v>
      </c>
      <c r="AN433" s="5">
        <v>0.1308</v>
      </c>
      <c r="AO433" s="5">
        <v>4.1300000000000003E-2</v>
      </c>
      <c r="AP433" s="5">
        <v>7.1999999999999998E-3</v>
      </c>
      <c r="AQ433" s="5">
        <v>1.9E-3</v>
      </c>
      <c r="AR433" s="5">
        <v>2.0999999999999999E-3</v>
      </c>
      <c r="AS433" s="5">
        <v>2.0000000000000001E-4</v>
      </c>
      <c r="AT433" s="5">
        <v>6.9999999999999999E-4</v>
      </c>
      <c r="AU433" s="5">
        <v>0</v>
      </c>
      <c r="AV433" s="1">
        <v>1</v>
      </c>
    </row>
    <row r="434" spans="1:48">
      <c r="A434" s="6">
        <v>47.17</v>
      </c>
      <c r="B434" s="8">
        <v>1</v>
      </c>
      <c r="C434" s="8">
        <v>13.6</v>
      </c>
      <c r="D434" s="8">
        <v>9.2799999999999994</v>
      </c>
      <c r="E434" s="8">
        <v>11.2</v>
      </c>
      <c r="F434" s="8">
        <v>13.7</v>
      </c>
      <c r="G434" s="8">
        <v>1.89</v>
      </c>
      <c r="H434" s="8">
        <v>0.24</v>
      </c>
      <c r="I434" s="8">
        <v>0.14000000000000001</v>
      </c>
      <c r="J434" s="8">
        <v>0.23</v>
      </c>
      <c r="K434" s="8">
        <v>0.02</v>
      </c>
      <c r="L434" s="8">
        <v>0.14000000000000001</v>
      </c>
      <c r="M434" s="8"/>
      <c r="N434" s="7">
        <v>98.6</v>
      </c>
      <c r="O434" s="6">
        <v>1325</v>
      </c>
      <c r="P434" s="6">
        <v>1E-4</v>
      </c>
      <c r="Q434" s="2" t="s">
        <v>13</v>
      </c>
      <c r="S434" s="2" t="s">
        <v>137</v>
      </c>
      <c r="T434" s="5">
        <v>0.78510000000000002</v>
      </c>
      <c r="U434" s="5">
        <v>1.2500000000000001E-2</v>
      </c>
      <c r="V434" s="5">
        <v>0.26679999999999998</v>
      </c>
      <c r="W434" s="5">
        <v>0.12920000000000001</v>
      </c>
      <c r="X434" s="5">
        <v>0.27789999999999998</v>
      </c>
      <c r="Y434" s="5">
        <v>0.24429999999999999</v>
      </c>
      <c r="Z434" s="5">
        <v>6.0999999999999999E-2</v>
      </c>
      <c r="AA434" s="5">
        <v>5.1000000000000004E-3</v>
      </c>
      <c r="AB434" s="5">
        <v>2E-3</v>
      </c>
      <c r="AC434" s="5">
        <v>3.2000000000000002E-3</v>
      </c>
      <c r="AD434" s="5">
        <v>2.9999999999999997E-4</v>
      </c>
      <c r="AE434" s="5">
        <v>1.8E-3</v>
      </c>
      <c r="AF434" s="5">
        <v>0</v>
      </c>
      <c r="AG434" s="1">
        <v>1.79</v>
      </c>
      <c r="AH434" s="1"/>
      <c r="AI434" s="5">
        <v>0.43880000000000002</v>
      </c>
      <c r="AJ434" s="5">
        <v>7.0000000000000001E-3</v>
      </c>
      <c r="AK434" s="5">
        <v>0.14910000000000001</v>
      </c>
      <c r="AL434" s="5">
        <v>7.22E-2</v>
      </c>
      <c r="AM434" s="5">
        <v>0.15529999999999999</v>
      </c>
      <c r="AN434" s="5">
        <v>0.13650000000000001</v>
      </c>
      <c r="AO434" s="5">
        <v>3.4099999999999998E-2</v>
      </c>
      <c r="AP434" s="5">
        <v>2.8E-3</v>
      </c>
      <c r="AQ434" s="5">
        <v>1.1000000000000001E-3</v>
      </c>
      <c r="AR434" s="5">
        <v>1.8E-3</v>
      </c>
      <c r="AS434" s="5">
        <v>1E-4</v>
      </c>
      <c r="AT434" s="5">
        <v>1E-3</v>
      </c>
      <c r="AU434" s="5">
        <v>0</v>
      </c>
      <c r="AV434" s="1">
        <v>1</v>
      </c>
    </row>
    <row r="435" spans="1:48">
      <c r="A435" s="1">
        <v>49.39</v>
      </c>
      <c r="B435" s="1">
        <v>0.7</v>
      </c>
      <c r="C435" s="1">
        <v>13.07</v>
      </c>
      <c r="D435" s="1">
        <v>17.350000000000001</v>
      </c>
      <c r="E435" s="1">
        <v>6.41</v>
      </c>
      <c r="F435" s="1">
        <v>10.47</v>
      </c>
      <c r="G435" s="1">
        <v>0.55000000000000004</v>
      </c>
      <c r="H435" s="1"/>
      <c r="I435" s="1">
        <v>0.56999999999999995</v>
      </c>
      <c r="J435" s="1"/>
      <c r="K435" s="1"/>
      <c r="L435" s="1">
        <v>0.33</v>
      </c>
      <c r="M435" s="1"/>
      <c r="N435" s="3">
        <f>SUM(A435:L435)</f>
        <v>98.839999999999989</v>
      </c>
      <c r="O435" s="2">
        <v>1171</v>
      </c>
      <c r="P435" s="2">
        <v>1E-4</v>
      </c>
      <c r="Q435" s="2" t="s">
        <v>73</v>
      </c>
      <c r="R435" s="2" t="s">
        <v>119</v>
      </c>
      <c r="S435" s="2" t="s">
        <v>137</v>
      </c>
      <c r="T435" s="5">
        <f t="shared" ref="T435:T466" si="333">A435/60.08</f>
        <v>0.82207057256990679</v>
      </c>
      <c r="U435" s="5">
        <f t="shared" ref="U435:U466" si="334">B435/79.9</f>
        <v>8.7609511889862324E-3</v>
      </c>
      <c r="V435" s="5">
        <f t="shared" ref="V435:V466" si="335">C435/50.98</f>
        <v>0.25637504903883879</v>
      </c>
      <c r="W435" s="5">
        <f t="shared" ref="W435:W466" si="336">D435/71.85</f>
        <v>0.24147529575504528</v>
      </c>
      <c r="X435" s="5">
        <f t="shared" ref="X435:X466" si="337">E435/40.3</f>
        <v>0.15905707196029778</v>
      </c>
      <c r="Y435" s="5">
        <f t="shared" ref="Y435:Y466" si="338">F435/56.08</f>
        <v>0.18669757489301</v>
      </c>
      <c r="Z435" s="5">
        <f t="shared" ref="Z435:Z466" si="339">G435/30.99</f>
        <v>1.7747660535656667E-2</v>
      </c>
      <c r="AA435" s="5">
        <f t="shared" ref="AA435:AA466" si="340">H435/47.1</f>
        <v>0</v>
      </c>
      <c r="AB435" s="5">
        <f t="shared" ref="AB435:AB466" si="341">I435/70.94</f>
        <v>8.0349591203834215E-3</v>
      </c>
      <c r="AC435" s="5">
        <f t="shared" ref="AC435:AC466" si="342">J435/70.9725</f>
        <v>0</v>
      </c>
      <c r="AD435" s="5">
        <f t="shared" ref="AD435:AD466" si="343">K435/74.71</f>
        <v>0</v>
      </c>
      <c r="AE435" s="5">
        <f t="shared" ref="AE435:AE466" si="344">L435/75.995</f>
        <v>4.3423909467728136E-3</v>
      </c>
      <c r="AF435" s="5">
        <f t="shared" ref="AF435:AF466" si="345">M435/74.93</f>
        <v>0</v>
      </c>
      <c r="AG435" s="1">
        <f t="shared" si="318"/>
        <v>1.7045615260088975</v>
      </c>
      <c r="AH435" s="1"/>
      <c r="AI435" s="5">
        <f t="shared" si="290"/>
        <v>0.4822768553826996</v>
      </c>
      <c r="AJ435" s="5">
        <f t="shared" si="291"/>
        <v>5.1397095706479656E-3</v>
      </c>
      <c r="AK435" s="5">
        <f t="shared" si="292"/>
        <v>0.15040527732614126</v>
      </c>
      <c r="AL435" s="5">
        <f t="shared" si="293"/>
        <v>0.14166417114930518</v>
      </c>
      <c r="AM435" s="5">
        <f t="shared" si="294"/>
        <v>9.3312602410262027E-2</v>
      </c>
      <c r="AN435" s="5">
        <f t="shared" si="295"/>
        <v>0.10952821124042869</v>
      </c>
      <c r="AO435" s="5">
        <f t="shared" si="296"/>
        <v>1.041186267838127E-2</v>
      </c>
      <c r="AP435" s="5">
        <f t="shared" si="297"/>
        <v>0</v>
      </c>
      <c r="AQ435" s="5">
        <f t="shared" si="298"/>
        <v>4.7137982394784379E-3</v>
      </c>
      <c r="AR435" s="5">
        <f t="shared" si="299"/>
        <v>0</v>
      </c>
      <c r="AS435" s="5">
        <f t="shared" si="300"/>
        <v>0</v>
      </c>
      <c r="AT435" s="5">
        <f t="shared" si="301"/>
        <v>2.5475120026557181E-3</v>
      </c>
      <c r="AU435" s="5">
        <f t="shared" si="302"/>
        <v>0</v>
      </c>
      <c r="AV435" s="1">
        <f t="shared" si="319"/>
        <v>1.0000000000000002</v>
      </c>
    </row>
    <row r="436" spans="1:48">
      <c r="A436" s="1">
        <v>49.08</v>
      </c>
      <c r="B436" s="1">
        <v>0.68</v>
      </c>
      <c r="C436" s="1">
        <v>12.78</v>
      </c>
      <c r="D436" s="1">
        <v>19.03</v>
      </c>
      <c r="E436" s="1">
        <v>6.5</v>
      </c>
      <c r="F436" s="1">
        <v>10.28</v>
      </c>
      <c r="G436" s="1">
        <v>0.51</v>
      </c>
      <c r="H436" s="1"/>
      <c r="I436" s="1">
        <v>0.57999999999999996</v>
      </c>
      <c r="J436" s="1"/>
      <c r="K436" s="1"/>
      <c r="L436" s="1">
        <v>0.31</v>
      </c>
      <c r="M436" s="1"/>
      <c r="N436" s="3">
        <f>SUM(A436:L436)</f>
        <v>99.75</v>
      </c>
      <c r="O436" s="2">
        <v>1171</v>
      </c>
      <c r="P436" s="2">
        <v>1E-4</v>
      </c>
      <c r="Q436" s="2" t="s">
        <v>73</v>
      </c>
      <c r="S436" s="2" t="s">
        <v>137</v>
      </c>
      <c r="T436" s="5">
        <f t="shared" si="333"/>
        <v>0.81691078561917441</v>
      </c>
      <c r="U436" s="5">
        <f t="shared" si="334"/>
        <v>8.5106382978723406E-3</v>
      </c>
      <c r="V436" s="5">
        <f t="shared" si="335"/>
        <v>0.25068654374264415</v>
      </c>
      <c r="W436" s="5">
        <f t="shared" si="336"/>
        <v>0.26485734168406405</v>
      </c>
      <c r="X436" s="5">
        <f t="shared" si="337"/>
        <v>0.16129032258064518</v>
      </c>
      <c r="Y436" s="5">
        <f t="shared" si="338"/>
        <v>0.1833095577746077</v>
      </c>
      <c r="Z436" s="5">
        <f t="shared" si="339"/>
        <v>1.6456921587608909E-2</v>
      </c>
      <c r="AA436" s="5">
        <f t="shared" si="340"/>
        <v>0</v>
      </c>
      <c r="AB436" s="5">
        <f t="shared" si="341"/>
        <v>8.1759233154778677E-3</v>
      </c>
      <c r="AC436" s="5">
        <f t="shared" si="342"/>
        <v>0</v>
      </c>
      <c r="AD436" s="5">
        <f t="shared" si="343"/>
        <v>0</v>
      </c>
      <c r="AE436" s="5">
        <f t="shared" si="344"/>
        <v>4.0792157378774915E-3</v>
      </c>
      <c r="AF436" s="5">
        <f t="shared" si="345"/>
        <v>0</v>
      </c>
      <c r="AG436" s="1">
        <f t="shared" si="318"/>
        <v>1.7142772503399724</v>
      </c>
      <c r="AH436" s="1"/>
      <c r="AI436" s="5">
        <f t="shared" si="290"/>
        <v>0.47653364440154949</v>
      </c>
      <c r="AJ436" s="5">
        <f t="shared" si="291"/>
        <v>4.9645635186400137E-3</v>
      </c>
      <c r="AK436" s="5">
        <f t="shared" si="292"/>
        <v>0.14623453918724549</v>
      </c>
      <c r="AL436" s="5">
        <f t="shared" si="293"/>
        <v>0.15450087879981958</v>
      </c>
      <c r="AM436" s="5">
        <f t="shared" si="294"/>
        <v>9.4086486038742201E-2</v>
      </c>
      <c r="AN436" s="5">
        <f t="shared" si="295"/>
        <v>0.10693110331963752</v>
      </c>
      <c r="AO436" s="5">
        <f t="shared" si="296"/>
        <v>9.5999183237980915E-3</v>
      </c>
      <c r="AP436" s="5">
        <f t="shared" si="297"/>
        <v>0</v>
      </c>
      <c r="AQ436" s="5">
        <f t="shared" si="298"/>
        <v>4.769312148228318E-3</v>
      </c>
      <c r="AR436" s="5">
        <f t="shared" si="299"/>
        <v>0</v>
      </c>
      <c r="AS436" s="5">
        <f t="shared" si="300"/>
        <v>0</v>
      </c>
      <c r="AT436" s="5">
        <f t="shared" si="301"/>
        <v>2.3795542623391338E-3</v>
      </c>
      <c r="AU436" s="5">
        <f t="shared" si="302"/>
        <v>0</v>
      </c>
      <c r="AV436" s="1">
        <f t="shared" si="319"/>
        <v>0.99999999999999978</v>
      </c>
    </row>
    <row r="437" spans="1:48">
      <c r="A437" s="1">
        <v>49.53</v>
      </c>
      <c r="B437" s="1">
        <v>0.56000000000000005</v>
      </c>
      <c r="C437" s="1">
        <v>12.85</v>
      </c>
      <c r="D437" s="1">
        <v>17.440000000000001</v>
      </c>
      <c r="E437" s="1">
        <v>7.12</v>
      </c>
      <c r="F437" s="1">
        <v>10.199999999999999</v>
      </c>
      <c r="G437" s="1">
        <v>0.66</v>
      </c>
      <c r="H437" s="1"/>
      <c r="I437" s="1">
        <v>0.52</v>
      </c>
      <c r="J437" s="1"/>
      <c r="K437" s="1"/>
      <c r="L437" s="1">
        <v>0.14000000000000001</v>
      </c>
      <c r="M437" s="1"/>
      <c r="N437" s="3">
        <f t="shared" ref="N437:N445" si="346">SUM(A437:L437)</f>
        <v>99.02000000000001</v>
      </c>
      <c r="O437" s="2">
        <v>1178</v>
      </c>
      <c r="P437" s="2">
        <v>1E-4</v>
      </c>
      <c r="Q437" s="2" t="s">
        <v>13</v>
      </c>
      <c r="S437" s="2" t="s">
        <v>137</v>
      </c>
      <c r="T437" s="5">
        <f t="shared" si="333"/>
        <v>0.82440079893475371</v>
      </c>
      <c r="U437" s="5">
        <f t="shared" si="334"/>
        <v>7.0087609511889862E-3</v>
      </c>
      <c r="V437" s="5">
        <f t="shared" si="335"/>
        <v>0.25205963122793251</v>
      </c>
      <c r="W437" s="5">
        <f t="shared" si="336"/>
        <v>0.24272790535838557</v>
      </c>
      <c r="X437" s="5">
        <f t="shared" si="337"/>
        <v>0.17667493796526057</v>
      </c>
      <c r="Y437" s="5">
        <f t="shared" si="338"/>
        <v>0.18188302425106989</v>
      </c>
      <c r="Z437" s="5">
        <f t="shared" si="339"/>
        <v>2.1297192642787999E-2</v>
      </c>
      <c r="AA437" s="5">
        <f t="shared" si="340"/>
        <v>0</v>
      </c>
      <c r="AB437" s="5">
        <f t="shared" si="341"/>
        <v>7.3301381449111932E-3</v>
      </c>
      <c r="AC437" s="5">
        <f t="shared" si="342"/>
        <v>0</v>
      </c>
      <c r="AD437" s="5">
        <f t="shared" si="343"/>
        <v>0</v>
      </c>
      <c r="AE437" s="5">
        <f t="shared" si="344"/>
        <v>1.8422264622672544E-3</v>
      </c>
      <c r="AF437" s="5">
        <f t="shared" si="345"/>
        <v>0</v>
      </c>
      <c r="AG437" s="1">
        <f t="shared" si="318"/>
        <v>1.7152246159385576</v>
      </c>
      <c r="AH437" s="1"/>
      <c r="AI437" s="5">
        <f t="shared" si="290"/>
        <v>0.48063722457927061</v>
      </c>
      <c r="AJ437" s="5">
        <f t="shared" si="291"/>
        <v>4.0862059033322856E-3</v>
      </c>
      <c r="AK437" s="5">
        <f t="shared" si="292"/>
        <v>0.14695429909627752</v>
      </c>
      <c r="AL437" s="5">
        <f t="shared" si="293"/>
        <v>0.14151377207559881</v>
      </c>
      <c r="AM437" s="5">
        <f t="shared" si="294"/>
        <v>0.10300396596662964</v>
      </c>
      <c r="AN437" s="5">
        <f t="shared" si="295"/>
        <v>0.10604035329305539</v>
      </c>
      <c r="AO437" s="5">
        <f t="shared" si="296"/>
        <v>1.2416561915498362E-2</v>
      </c>
      <c r="AP437" s="5">
        <f t="shared" si="297"/>
        <v>0</v>
      </c>
      <c r="AQ437" s="5">
        <f t="shared" si="298"/>
        <v>4.2735733132539021E-3</v>
      </c>
      <c r="AR437" s="5">
        <f t="shared" si="299"/>
        <v>0</v>
      </c>
      <c r="AS437" s="5">
        <f t="shared" si="300"/>
        <v>0</v>
      </c>
      <c r="AT437" s="5">
        <f t="shared" si="301"/>
        <v>1.0740438570835239E-3</v>
      </c>
      <c r="AU437" s="5">
        <f t="shared" si="302"/>
        <v>0</v>
      </c>
      <c r="AV437" s="1">
        <f t="shared" si="319"/>
        <v>1</v>
      </c>
    </row>
    <row r="438" spans="1:48">
      <c r="A438" s="1">
        <v>49.24</v>
      </c>
      <c r="B438" s="1">
        <v>0.66</v>
      </c>
      <c r="C438" s="1">
        <v>13.03</v>
      </c>
      <c r="D438" s="1">
        <v>17.54</v>
      </c>
      <c r="E438" s="1">
        <v>6.74</v>
      </c>
      <c r="F438" s="1">
        <v>10.29</v>
      </c>
      <c r="G438" s="1">
        <v>0.51</v>
      </c>
      <c r="H438" s="1"/>
      <c r="I438" s="1">
        <v>0.56000000000000005</v>
      </c>
      <c r="J438" s="1"/>
      <c r="K438" s="1"/>
      <c r="L438" s="1">
        <v>0.14000000000000001</v>
      </c>
      <c r="M438" s="1"/>
      <c r="N438" s="3">
        <f t="shared" si="346"/>
        <v>98.710000000000008</v>
      </c>
      <c r="O438" s="2">
        <v>1166</v>
      </c>
      <c r="P438" s="2">
        <v>1E-4</v>
      </c>
      <c r="Q438" s="2" t="s">
        <v>73</v>
      </c>
      <c r="S438" s="2" t="s">
        <v>137</v>
      </c>
      <c r="T438" s="5">
        <f t="shared" si="333"/>
        <v>0.81957390146471376</v>
      </c>
      <c r="U438" s="5">
        <f t="shared" si="334"/>
        <v>8.260325406758447E-3</v>
      </c>
      <c r="V438" s="5">
        <f t="shared" si="335"/>
        <v>0.25559042761867401</v>
      </c>
      <c r="W438" s="5">
        <f t="shared" si="336"/>
        <v>0.24411969380654142</v>
      </c>
      <c r="X438" s="5">
        <f t="shared" si="337"/>
        <v>0.16724565756823823</v>
      </c>
      <c r="Y438" s="5">
        <f t="shared" si="338"/>
        <v>0.18348787446504991</v>
      </c>
      <c r="Z438" s="5">
        <f t="shared" si="339"/>
        <v>1.6456921587608909E-2</v>
      </c>
      <c r="AA438" s="5">
        <f t="shared" si="340"/>
        <v>0</v>
      </c>
      <c r="AB438" s="5">
        <f t="shared" si="341"/>
        <v>7.893994925288977E-3</v>
      </c>
      <c r="AC438" s="5">
        <f t="shared" si="342"/>
        <v>0</v>
      </c>
      <c r="AD438" s="5">
        <f t="shared" si="343"/>
        <v>0</v>
      </c>
      <c r="AE438" s="5">
        <f t="shared" si="344"/>
        <v>1.8422264622672544E-3</v>
      </c>
      <c r="AF438" s="5">
        <f t="shared" si="345"/>
        <v>0</v>
      </c>
      <c r="AG438" s="1">
        <f t="shared" si="318"/>
        <v>1.7044710233051408</v>
      </c>
      <c r="AH438" s="1"/>
      <c r="AI438" s="5">
        <f t="shared" si="290"/>
        <v>0.48083768527521081</v>
      </c>
      <c r="AJ438" s="5">
        <f t="shared" si="291"/>
        <v>4.8462691907433224E-3</v>
      </c>
      <c r="AK438" s="5">
        <f t="shared" si="292"/>
        <v>0.14995293209682056</v>
      </c>
      <c r="AL438" s="5">
        <f t="shared" si="293"/>
        <v>0.14322314106177575</v>
      </c>
      <c r="AM438" s="5">
        <f t="shared" si="294"/>
        <v>9.8121737055953034E-2</v>
      </c>
      <c r="AN438" s="5">
        <f t="shared" si="295"/>
        <v>0.10765092040652499</v>
      </c>
      <c r="AO438" s="5">
        <f t="shared" si="296"/>
        <v>9.6551489362941955E-3</v>
      </c>
      <c r="AP438" s="5">
        <f t="shared" si="297"/>
        <v>0</v>
      </c>
      <c r="AQ438" s="5">
        <f t="shared" si="298"/>
        <v>4.6313459233714204E-3</v>
      </c>
      <c r="AR438" s="5">
        <f t="shared" si="299"/>
        <v>0</v>
      </c>
      <c r="AS438" s="5">
        <f t="shared" si="300"/>
        <v>0</v>
      </c>
      <c r="AT438" s="5">
        <f t="shared" si="301"/>
        <v>1.0808200533060351E-3</v>
      </c>
      <c r="AU438" s="5">
        <f t="shared" si="302"/>
        <v>0</v>
      </c>
      <c r="AV438" s="1">
        <f t="shared" si="319"/>
        <v>1.0000000000000002</v>
      </c>
    </row>
    <row r="439" spans="1:48">
      <c r="A439" s="1">
        <v>49.38</v>
      </c>
      <c r="B439" s="1">
        <v>0.7</v>
      </c>
      <c r="C439" s="1">
        <v>12.85</v>
      </c>
      <c r="D439" s="1">
        <v>17.88</v>
      </c>
      <c r="E439" s="1">
        <v>6.44</v>
      </c>
      <c r="F439" s="1">
        <v>10.39</v>
      </c>
      <c r="G439" s="1">
        <v>0.44</v>
      </c>
      <c r="H439" s="1"/>
      <c r="I439" s="1">
        <v>0.56999999999999995</v>
      </c>
      <c r="J439" s="1"/>
      <c r="K439" s="1"/>
      <c r="L439" s="1">
        <v>0.31</v>
      </c>
      <c r="M439" s="1"/>
      <c r="N439" s="3">
        <f t="shared" si="346"/>
        <v>98.96</v>
      </c>
      <c r="O439" s="2">
        <v>1171</v>
      </c>
      <c r="P439" s="2">
        <v>1E-4</v>
      </c>
      <c r="Q439" s="2" t="s">
        <v>5</v>
      </c>
      <c r="S439" s="2" t="s">
        <v>137</v>
      </c>
      <c r="T439" s="5">
        <f t="shared" si="333"/>
        <v>0.82190412782956068</v>
      </c>
      <c r="U439" s="5">
        <f t="shared" si="334"/>
        <v>8.7609511889862324E-3</v>
      </c>
      <c r="V439" s="5">
        <f t="shared" si="335"/>
        <v>0.25205963122793251</v>
      </c>
      <c r="W439" s="5">
        <f t="shared" si="336"/>
        <v>0.24885177453027141</v>
      </c>
      <c r="X439" s="5">
        <f t="shared" si="337"/>
        <v>0.15980148883374692</v>
      </c>
      <c r="Y439" s="5">
        <f t="shared" si="338"/>
        <v>0.1852710413694722</v>
      </c>
      <c r="Z439" s="5">
        <f t="shared" si="339"/>
        <v>1.4198128428525332E-2</v>
      </c>
      <c r="AA439" s="5">
        <f t="shared" si="340"/>
        <v>0</v>
      </c>
      <c r="AB439" s="5">
        <f t="shared" si="341"/>
        <v>8.0349591203834215E-3</v>
      </c>
      <c r="AC439" s="5">
        <f t="shared" si="342"/>
        <v>0</v>
      </c>
      <c r="AD439" s="5">
        <f t="shared" si="343"/>
        <v>0</v>
      </c>
      <c r="AE439" s="5">
        <f t="shared" si="344"/>
        <v>4.0792157378774915E-3</v>
      </c>
      <c r="AF439" s="5">
        <f t="shared" si="345"/>
        <v>0</v>
      </c>
      <c r="AG439" s="1">
        <f t="shared" si="318"/>
        <v>1.7029613182667562</v>
      </c>
      <c r="AH439" s="1"/>
      <c r="AI439" s="5">
        <f t="shared" si="290"/>
        <v>0.48263229411815417</v>
      </c>
      <c r="AJ439" s="5">
        <f t="shared" si="291"/>
        <v>5.1445391595288685E-3</v>
      </c>
      <c r="AK439" s="5">
        <f t="shared" si="292"/>
        <v>0.14801254058105931</v>
      </c>
      <c r="AL439" s="5">
        <f t="shared" si="293"/>
        <v>0.14612884735605641</v>
      </c>
      <c r="AM439" s="5">
        <f t="shared" si="294"/>
        <v>9.3837415518274972E-2</v>
      </c>
      <c r="AN439" s="5">
        <f t="shared" si="295"/>
        <v>0.1087934525477289</v>
      </c>
      <c r="AO439" s="5">
        <f t="shared" si="296"/>
        <v>8.3373170466231935E-3</v>
      </c>
      <c r="AP439" s="5">
        <f t="shared" si="297"/>
        <v>0</v>
      </c>
      <c r="AQ439" s="5">
        <f t="shared" si="298"/>
        <v>4.7182276157401275E-3</v>
      </c>
      <c r="AR439" s="5">
        <f t="shared" si="299"/>
        <v>0</v>
      </c>
      <c r="AS439" s="5">
        <f t="shared" si="300"/>
        <v>0</v>
      </c>
      <c r="AT439" s="5">
        <f t="shared" si="301"/>
        <v>2.3953660568340122E-3</v>
      </c>
      <c r="AU439" s="5">
        <f t="shared" si="302"/>
        <v>0</v>
      </c>
      <c r="AV439" s="1">
        <f t="shared" si="319"/>
        <v>1</v>
      </c>
    </row>
    <row r="440" spans="1:48">
      <c r="A440" s="1">
        <v>48.9</v>
      </c>
      <c r="B440" s="1">
        <v>0.67</v>
      </c>
      <c r="C440" s="1">
        <v>12.48</v>
      </c>
      <c r="D440" s="1">
        <v>19.13</v>
      </c>
      <c r="E440" s="1">
        <v>6.4</v>
      </c>
      <c r="F440" s="1">
        <v>10.19</v>
      </c>
      <c r="G440" s="1">
        <v>0.47</v>
      </c>
      <c r="H440" s="1"/>
      <c r="I440" s="1">
        <v>0.59</v>
      </c>
      <c r="J440" s="1"/>
      <c r="K440" s="1"/>
      <c r="L440" s="1">
        <v>0.32</v>
      </c>
      <c r="M440" s="1"/>
      <c r="N440" s="3">
        <f t="shared" si="346"/>
        <v>99.149999999999991</v>
      </c>
      <c r="O440" s="2">
        <v>1171</v>
      </c>
      <c r="P440" s="2">
        <v>1E-4</v>
      </c>
      <c r="Q440" s="2" t="s">
        <v>73</v>
      </c>
      <c r="S440" s="2" t="s">
        <v>137</v>
      </c>
      <c r="T440" s="5">
        <f t="shared" si="333"/>
        <v>0.81391478029294273</v>
      </c>
      <c r="U440" s="5">
        <f t="shared" si="334"/>
        <v>8.3854818523153938E-3</v>
      </c>
      <c r="V440" s="5">
        <f t="shared" si="335"/>
        <v>0.24480188309140841</v>
      </c>
      <c r="W440" s="5">
        <f t="shared" si="336"/>
        <v>0.2662491301322199</v>
      </c>
      <c r="X440" s="5">
        <f t="shared" si="337"/>
        <v>0.15880893300248142</v>
      </c>
      <c r="Y440" s="5">
        <f t="shared" si="338"/>
        <v>0.18170470756062768</v>
      </c>
      <c r="Z440" s="5">
        <f t="shared" si="339"/>
        <v>1.5166182639561149E-2</v>
      </c>
      <c r="AA440" s="5">
        <f t="shared" si="340"/>
        <v>0</v>
      </c>
      <c r="AB440" s="5">
        <f t="shared" si="341"/>
        <v>8.3168875105723138E-3</v>
      </c>
      <c r="AC440" s="5">
        <f t="shared" si="342"/>
        <v>0</v>
      </c>
      <c r="AD440" s="5">
        <f t="shared" si="343"/>
        <v>0</v>
      </c>
      <c r="AE440" s="5">
        <f t="shared" si="344"/>
        <v>4.2108033423251525E-3</v>
      </c>
      <c r="AF440" s="5">
        <f t="shared" si="345"/>
        <v>0</v>
      </c>
      <c r="AG440" s="1">
        <f t="shared" si="318"/>
        <v>1.7015587894244539</v>
      </c>
      <c r="AH440" s="1"/>
      <c r="AI440" s="5">
        <f t="shared" ref="AI440:AI466" si="347">T440/AG440</f>
        <v>0.47833479827531933</v>
      </c>
      <c r="AJ440" s="5">
        <f t="shared" ref="AJ440:AJ466" si="348">U440/AG440</f>
        <v>4.928117620403673E-3</v>
      </c>
      <c r="AK440" s="5">
        <f t="shared" ref="AK440:AK466" si="349">V440/AG440</f>
        <v>0.14386918901239479</v>
      </c>
      <c r="AL440" s="5">
        <f t="shared" ref="AL440:AL466" si="350">W440/AG440</f>
        <v>0.15647365920414522</v>
      </c>
      <c r="AM440" s="5">
        <f t="shared" ref="AM440:AM466" si="351">X440/AG440</f>
        <v>9.333144055292851E-2</v>
      </c>
      <c r="AN440" s="5">
        <f t="shared" ref="AN440:AN466" si="352">Y440/AG440</f>
        <v>0.10678720517325684</v>
      </c>
      <c r="AO440" s="5">
        <f t="shared" ref="AO440:AO466" si="353">Z440/AG440</f>
        <v>8.9131111624365655E-3</v>
      </c>
      <c r="AP440" s="5">
        <f t="shared" ref="AP440:AP466" si="354">AA440/AG440</f>
        <v>0</v>
      </c>
      <c r="AQ440" s="5">
        <f t="shared" ref="AQ440:AQ466" si="355">AB440/AG440</f>
        <v>4.8878049716903817E-3</v>
      </c>
      <c r="AR440" s="5">
        <f t="shared" ref="AR440:AR466" si="356">AC440/AG440</f>
        <v>0</v>
      </c>
      <c r="AS440" s="5">
        <f t="shared" ref="AS440:AS466" si="357">AD440/AG440</f>
        <v>0</v>
      </c>
      <c r="AT440" s="5">
        <f t="shared" ref="AT440:AT466" si="358">AE440/AG440</f>
        <v>2.4746740274248424E-3</v>
      </c>
      <c r="AU440" s="5">
        <f t="shared" ref="AU440:AU466" si="359">AF440/AG440</f>
        <v>0</v>
      </c>
      <c r="AV440" s="1">
        <f t="shared" si="319"/>
        <v>1</v>
      </c>
    </row>
    <row r="441" spans="1:48">
      <c r="A441" s="1">
        <v>49.45</v>
      </c>
      <c r="B441" s="1">
        <v>0.64</v>
      </c>
      <c r="C441" s="1">
        <v>12.16</v>
      </c>
      <c r="D441" s="1">
        <v>18.7</v>
      </c>
      <c r="E441" s="1">
        <v>7.36</v>
      </c>
      <c r="F441" s="1">
        <v>9.84</v>
      </c>
      <c r="G441" s="1">
        <v>0.59</v>
      </c>
      <c r="H441" s="1"/>
      <c r="I441" s="1">
        <v>0.61</v>
      </c>
      <c r="J441" s="1"/>
      <c r="K441" s="1"/>
      <c r="L441" s="1">
        <v>0.23</v>
      </c>
      <c r="M441" s="1"/>
      <c r="N441" s="3">
        <f t="shared" si="346"/>
        <v>99.580000000000013</v>
      </c>
      <c r="O441" s="2">
        <v>1187</v>
      </c>
      <c r="P441" s="2">
        <v>1E-4</v>
      </c>
      <c r="Q441" s="2" t="s">
        <v>13</v>
      </c>
      <c r="S441" s="2" t="s">
        <v>137</v>
      </c>
      <c r="T441" s="5">
        <f t="shared" si="333"/>
        <v>0.82306924101198409</v>
      </c>
      <c r="U441" s="5">
        <f t="shared" si="334"/>
        <v>8.0100125156445552E-3</v>
      </c>
      <c r="V441" s="5">
        <f t="shared" si="335"/>
        <v>0.23852491173009024</v>
      </c>
      <c r="W441" s="5">
        <f t="shared" si="336"/>
        <v>0.26026443980514963</v>
      </c>
      <c r="X441" s="5">
        <f t="shared" si="337"/>
        <v>0.18263027295285361</v>
      </c>
      <c r="Y441" s="5">
        <f t="shared" si="338"/>
        <v>0.17546362339514979</v>
      </c>
      <c r="Z441" s="5">
        <f t="shared" si="339"/>
        <v>1.9038399483704421E-2</v>
      </c>
      <c r="AA441" s="5">
        <f t="shared" si="340"/>
        <v>0</v>
      </c>
      <c r="AB441" s="5">
        <f t="shared" si="341"/>
        <v>8.5988159007612062E-3</v>
      </c>
      <c r="AC441" s="5">
        <f t="shared" si="342"/>
        <v>0</v>
      </c>
      <c r="AD441" s="5">
        <f t="shared" si="343"/>
        <v>0</v>
      </c>
      <c r="AE441" s="5">
        <f t="shared" si="344"/>
        <v>3.0265149022962036E-3</v>
      </c>
      <c r="AF441" s="5">
        <f t="shared" si="345"/>
        <v>0</v>
      </c>
      <c r="AG441" s="1">
        <f t="shared" si="318"/>
        <v>1.718626231697634</v>
      </c>
      <c r="AH441" s="1"/>
      <c r="AI441" s="5">
        <f t="shared" si="347"/>
        <v>0.47891113601761348</v>
      </c>
      <c r="AJ441" s="5">
        <f t="shared" si="348"/>
        <v>4.6607065386942113E-3</v>
      </c>
      <c r="AK441" s="5">
        <f t="shared" si="349"/>
        <v>0.13878812468402674</v>
      </c>
      <c r="AL441" s="5">
        <f t="shared" si="350"/>
        <v>0.15143748827112002</v>
      </c>
      <c r="AM441" s="5">
        <f t="shared" si="351"/>
        <v>0.10626526558509124</v>
      </c>
      <c r="AN441" s="5">
        <f t="shared" si="352"/>
        <v>0.10209527828620966</v>
      </c>
      <c r="AO441" s="5">
        <f t="shared" si="353"/>
        <v>1.1077684683596717E-2</v>
      </c>
      <c r="AP441" s="5">
        <f t="shared" si="354"/>
        <v>0</v>
      </c>
      <c r="AQ441" s="5">
        <f t="shared" si="355"/>
        <v>5.0033077246047974E-3</v>
      </c>
      <c r="AR441" s="5">
        <f t="shared" si="356"/>
        <v>0</v>
      </c>
      <c r="AS441" s="5">
        <f t="shared" si="357"/>
        <v>0</v>
      </c>
      <c r="AT441" s="5">
        <f t="shared" si="358"/>
        <v>1.7610082090430193E-3</v>
      </c>
      <c r="AU441" s="5">
        <f t="shared" si="359"/>
        <v>0</v>
      </c>
      <c r="AV441" s="1">
        <f t="shared" si="319"/>
        <v>0.99999999999999978</v>
      </c>
    </row>
    <row r="442" spans="1:48">
      <c r="A442" s="1">
        <v>49.9</v>
      </c>
      <c r="B442" s="1">
        <v>0.62</v>
      </c>
      <c r="C442" s="1">
        <v>12.32</v>
      </c>
      <c r="D442" s="1">
        <v>17.920000000000002</v>
      </c>
      <c r="E442" s="1">
        <v>7.16</v>
      </c>
      <c r="F442" s="1">
        <v>10.29</v>
      </c>
      <c r="G442" s="1">
        <v>0.66</v>
      </c>
      <c r="H442" s="1"/>
      <c r="I442" s="1">
        <v>0.6</v>
      </c>
      <c r="J442" s="1"/>
      <c r="K442" s="1"/>
      <c r="L442" s="1">
        <v>0.22</v>
      </c>
      <c r="M442" s="1"/>
      <c r="N442" s="3">
        <f t="shared" si="346"/>
        <v>99.689999999999969</v>
      </c>
      <c r="O442" s="2">
        <v>1178</v>
      </c>
      <c r="P442" s="2">
        <v>1E-4</v>
      </c>
      <c r="Q442" s="2" t="s">
        <v>62</v>
      </c>
      <c r="S442" s="2" t="s">
        <v>137</v>
      </c>
      <c r="T442" s="5">
        <f t="shared" si="333"/>
        <v>0.83055925432756328</v>
      </c>
      <c r="U442" s="5">
        <f t="shared" si="334"/>
        <v>7.7596996245306625E-3</v>
      </c>
      <c r="V442" s="5">
        <f t="shared" si="335"/>
        <v>0.24166339741074933</v>
      </c>
      <c r="W442" s="5">
        <f t="shared" si="336"/>
        <v>0.24940848990953379</v>
      </c>
      <c r="X442" s="5">
        <f t="shared" si="337"/>
        <v>0.17766749379652608</v>
      </c>
      <c r="Y442" s="5">
        <f t="shared" si="338"/>
        <v>0.18348787446504991</v>
      </c>
      <c r="Z442" s="5">
        <f t="shared" si="339"/>
        <v>2.1297192642787999E-2</v>
      </c>
      <c r="AA442" s="5">
        <f t="shared" si="340"/>
        <v>0</v>
      </c>
      <c r="AB442" s="5">
        <f t="shared" si="341"/>
        <v>8.45785170566676E-3</v>
      </c>
      <c r="AC442" s="5">
        <f t="shared" si="342"/>
        <v>0</v>
      </c>
      <c r="AD442" s="5">
        <f t="shared" si="343"/>
        <v>0</v>
      </c>
      <c r="AE442" s="5">
        <f t="shared" si="344"/>
        <v>2.8949272978485425E-3</v>
      </c>
      <c r="AF442" s="5">
        <f t="shared" si="345"/>
        <v>0</v>
      </c>
      <c r="AG442" s="1">
        <f t="shared" si="318"/>
        <v>1.7231961811802565</v>
      </c>
      <c r="AH442" s="1"/>
      <c r="AI442" s="5">
        <f t="shared" si="347"/>
        <v>0.48198763634602199</v>
      </c>
      <c r="AJ442" s="5">
        <f t="shared" si="348"/>
        <v>4.5030854346577451E-3</v>
      </c>
      <c r="AK442" s="5">
        <f t="shared" si="349"/>
        <v>0.14024137242761792</v>
      </c>
      <c r="AL442" s="5">
        <f t="shared" si="350"/>
        <v>0.14473598109920846</v>
      </c>
      <c r="AM442" s="5">
        <f t="shared" si="351"/>
        <v>0.10310346305133844</v>
      </c>
      <c r="AN442" s="5">
        <f t="shared" si="352"/>
        <v>0.10648112877047747</v>
      </c>
      <c r="AO442" s="5">
        <f t="shared" si="353"/>
        <v>1.2359122469851961E-2</v>
      </c>
      <c r="AP442" s="5">
        <f t="shared" si="354"/>
        <v>0</v>
      </c>
      <c r="AQ442" s="5">
        <f t="shared" si="355"/>
        <v>4.908234940419717E-3</v>
      </c>
      <c r="AR442" s="5">
        <f t="shared" si="356"/>
        <v>0</v>
      </c>
      <c r="AS442" s="5">
        <f t="shared" si="357"/>
        <v>0</v>
      </c>
      <c r="AT442" s="5">
        <f t="shared" si="358"/>
        <v>1.6799754604062205E-3</v>
      </c>
      <c r="AU442" s="5">
        <f t="shared" si="359"/>
        <v>0</v>
      </c>
      <c r="AV442" s="1">
        <f t="shared" si="319"/>
        <v>0.99999999999999989</v>
      </c>
    </row>
    <row r="443" spans="1:48">
      <c r="A443" s="1">
        <v>49.05</v>
      </c>
      <c r="B443" s="1">
        <v>0.67</v>
      </c>
      <c r="C443" s="1">
        <v>12.65</v>
      </c>
      <c r="D443" s="1">
        <v>18.27</v>
      </c>
      <c r="E443" s="1">
        <v>6.64</v>
      </c>
      <c r="F443" s="1">
        <v>10.199999999999999</v>
      </c>
      <c r="G443" s="1">
        <v>0.5</v>
      </c>
      <c r="H443" s="1"/>
      <c r="I443" s="1">
        <v>0.59</v>
      </c>
      <c r="J443" s="1"/>
      <c r="K443" s="1"/>
      <c r="L443" s="1">
        <v>0.16</v>
      </c>
      <c r="M443" s="1"/>
      <c r="N443" s="3">
        <f t="shared" si="346"/>
        <v>98.73</v>
      </c>
      <c r="O443" s="2">
        <v>1166</v>
      </c>
      <c r="P443" s="2">
        <v>1E-4</v>
      </c>
      <c r="Q443" s="2" t="s">
        <v>74</v>
      </c>
      <c r="S443" s="2" t="s">
        <v>137</v>
      </c>
      <c r="T443" s="5">
        <f t="shared" si="333"/>
        <v>0.81641145139813576</v>
      </c>
      <c r="U443" s="5">
        <f t="shared" si="334"/>
        <v>8.3854818523153938E-3</v>
      </c>
      <c r="V443" s="5">
        <f t="shared" si="335"/>
        <v>0.24813652412710868</v>
      </c>
      <c r="W443" s="5">
        <f t="shared" si="336"/>
        <v>0.25427974947807935</v>
      </c>
      <c r="X443" s="5">
        <f t="shared" si="337"/>
        <v>0.16476426799007446</v>
      </c>
      <c r="Y443" s="5">
        <f t="shared" si="338"/>
        <v>0.18188302425106989</v>
      </c>
      <c r="Z443" s="5">
        <f t="shared" si="339"/>
        <v>1.6134236850596968E-2</v>
      </c>
      <c r="AA443" s="5">
        <f t="shared" si="340"/>
        <v>0</v>
      </c>
      <c r="AB443" s="5">
        <f t="shared" si="341"/>
        <v>8.3168875105723138E-3</v>
      </c>
      <c r="AC443" s="5">
        <f t="shared" si="342"/>
        <v>0</v>
      </c>
      <c r="AD443" s="5">
        <f t="shared" si="343"/>
        <v>0</v>
      </c>
      <c r="AE443" s="5">
        <f t="shared" si="344"/>
        <v>2.1054016711625763E-3</v>
      </c>
      <c r="AF443" s="5">
        <f t="shared" si="345"/>
        <v>0</v>
      </c>
      <c r="AG443" s="1">
        <f t="shared" si="318"/>
        <v>1.7004170251291153</v>
      </c>
      <c r="AH443" s="1"/>
      <c r="AI443" s="5">
        <f t="shared" si="347"/>
        <v>0.48012425148245286</v>
      </c>
      <c r="AJ443" s="5">
        <f t="shared" si="348"/>
        <v>4.931426660867896E-3</v>
      </c>
      <c r="AK443" s="5">
        <f t="shared" si="349"/>
        <v>0.14592686409280528</v>
      </c>
      <c r="AL443" s="5">
        <f t="shared" si="350"/>
        <v>0.14953963981792731</v>
      </c>
      <c r="AM443" s="5">
        <f t="shared" si="351"/>
        <v>9.6896388094893163E-2</v>
      </c>
      <c r="AN443" s="5">
        <f t="shared" si="352"/>
        <v>0.10696377509938142</v>
      </c>
      <c r="AO443" s="5">
        <f t="shared" si="353"/>
        <v>9.4883999702201696E-3</v>
      </c>
      <c r="AP443" s="5">
        <f t="shared" si="354"/>
        <v>0</v>
      </c>
      <c r="AQ443" s="5">
        <f t="shared" si="355"/>
        <v>4.8910869437694552E-3</v>
      </c>
      <c r="AR443" s="5">
        <f t="shared" si="356"/>
        <v>0</v>
      </c>
      <c r="AS443" s="5">
        <f t="shared" si="357"/>
        <v>0</v>
      </c>
      <c r="AT443" s="5">
        <f t="shared" si="358"/>
        <v>1.2381678376824708E-3</v>
      </c>
      <c r="AU443" s="5">
        <f t="shared" si="359"/>
        <v>0</v>
      </c>
      <c r="AV443" s="1">
        <f t="shared" si="319"/>
        <v>1</v>
      </c>
    </row>
    <row r="444" spans="1:48">
      <c r="A444" s="1">
        <v>50.63</v>
      </c>
      <c r="B444" s="1">
        <v>0.65</v>
      </c>
      <c r="C444" s="1">
        <v>8.99</v>
      </c>
      <c r="D444" s="1">
        <v>18.63</v>
      </c>
      <c r="E444" s="1">
        <v>10.1</v>
      </c>
      <c r="F444" s="1">
        <v>8.27</v>
      </c>
      <c r="G444" s="1">
        <v>0.32</v>
      </c>
      <c r="H444" s="1"/>
      <c r="I444" s="1">
        <v>0.64</v>
      </c>
      <c r="J444" s="1"/>
      <c r="K444" s="1"/>
      <c r="L444" s="1">
        <v>0.66</v>
      </c>
      <c r="M444" s="1"/>
      <c r="N444" s="3">
        <f t="shared" si="346"/>
        <v>98.889999999999986</v>
      </c>
      <c r="O444" s="2">
        <v>1276</v>
      </c>
      <c r="P444" s="2">
        <v>1E-4</v>
      </c>
      <c r="Q444" s="2" t="s">
        <v>39</v>
      </c>
      <c r="S444" s="2" t="s">
        <v>137</v>
      </c>
      <c r="T444" s="5">
        <f t="shared" si="333"/>
        <v>0.84270972037283631</v>
      </c>
      <c r="U444" s="5">
        <f t="shared" si="334"/>
        <v>8.135168961201502E-3</v>
      </c>
      <c r="V444" s="5">
        <f t="shared" si="335"/>
        <v>0.17634366418203218</v>
      </c>
      <c r="W444" s="5">
        <f t="shared" si="336"/>
        <v>0.25929018789144048</v>
      </c>
      <c r="X444" s="5">
        <f t="shared" si="337"/>
        <v>0.25062034739454098</v>
      </c>
      <c r="Y444" s="5">
        <f t="shared" si="338"/>
        <v>0.14746790299572041</v>
      </c>
      <c r="Z444" s="5">
        <f t="shared" si="339"/>
        <v>1.032591158438206E-2</v>
      </c>
      <c r="AA444" s="5">
        <f t="shared" si="340"/>
        <v>0</v>
      </c>
      <c r="AB444" s="5">
        <f t="shared" si="341"/>
        <v>9.0217084860445447E-3</v>
      </c>
      <c r="AC444" s="5">
        <f t="shared" si="342"/>
        <v>0</v>
      </c>
      <c r="AD444" s="5">
        <f t="shared" si="343"/>
        <v>0</v>
      </c>
      <c r="AE444" s="5">
        <f t="shared" si="344"/>
        <v>8.6847818935456272E-3</v>
      </c>
      <c r="AF444" s="5">
        <f t="shared" si="345"/>
        <v>0</v>
      </c>
      <c r="AG444" s="1">
        <f t="shared" si="318"/>
        <v>1.7125993937617441</v>
      </c>
      <c r="AH444" s="1"/>
      <c r="AI444" s="5">
        <f t="shared" si="347"/>
        <v>0.49206470786014633</v>
      </c>
      <c r="AJ444" s="5">
        <f t="shared" si="348"/>
        <v>4.7501879253457578E-3</v>
      </c>
      <c r="AK444" s="5">
        <f t="shared" si="349"/>
        <v>0.10296842613887146</v>
      </c>
      <c r="AL444" s="5">
        <f t="shared" si="350"/>
        <v>0.15140154132713235</v>
      </c>
      <c r="AM444" s="5">
        <f t="shared" si="351"/>
        <v>0.14633915456670257</v>
      </c>
      <c r="AN444" s="5">
        <f t="shared" si="352"/>
        <v>8.6107646384135095E-2</v>
      </c>
      <c r="AO444" s="5">
        <f t="shared" si="353"/>
        <v>6.0293794462352793E-3</v>
      </c>
      <c r="AP444" s="5">
        <f t="shared" si="354"/>
        <v>0</v>
      </c>
      <c r="AQ444" s="5">
        <f t="shared" si="355"/>
        <v>5.2678451942157114E-3</v>
      </c>
      <c r="AR444" s="5">
        <f t="shared" si="356"/>
        <v>0</v>
      </c>
      <c r="AS444" s="5">
        <f t="shared" si="357"/>
        <v>0</v>
      </c>
      <c r="AT444" s="5">
        <f t="shared" si="358"/>
        <v>5.0711111572154677E-3</v>
      </c>
      <c r="AU444" s="5">
        <f t="shared" si="359"/>
        <v>0</v>
      </c>
      <c r="AV444" s="1">
        <f t="shared" si="319"/>
        <v>1</v>
      </c>
    </row>
    <row r="445" spans="1:48">
      <c r="A445" s="1">
        <v>50.43</v>
      </c>
      <c r="B445" s="1">
        <v>0.62</v>
      </c>
      <c r="C445" s="1">
        <v>8.25</v>
      </c>
      <c r="D445" s="1">
        <v>19.170000000000002</v>
      </c>
      <c r="E445" s="1">
        <v>10.39</v>
      </c>
      <c r="F445" s="1">
        <v>8.48</v>
      </c>
      <c r="G445" s="1">
        <v>0.36</v>
      </c>
      <c r="H445" s="1"/>
      <c r="I445" s="1">
        <v>0.64</v>
      </c>
      <c r="J445" s="1"/>
      <c r="K445" s="1"/>
      <c r="L445" s="1">
        <v>0.8</v>
      </c>
      <c r="M445" s="1"/>
      <c r="N445" s="3">
        <f t="shared" si="346"/>
        <v>99.14</v>
      </c>
      <c r="O445" s="2">
        <v>1277</v>
      </c>
      <c r="P445" s="2">
        <v>1E-4</v>
      </c>
      <c r="Q445" s="2" t="s">
        <v>39</v>
      </c>
      <c r="S445" s="2" t="s">
        <v>137</v>
      </c>
      <c r="T445" s="5">
        <f t="shared" si="333"/>
        <v>0.83938082556591209</v>
      </c>
      <c r="U445" s="5">
        <f t="shared" si="334"/>
        <v>7.7596996245306625E-3</v>
      </c>
      <c r="V445" s="5">
        <f t="shared" si="335"/>
        <v>0.16182816790898394</v>
      </c>
      <c r="W445" s="5">
        <f t="shared" si="336"/>
        <v>0.26680584551148229</v>
      </c>
      <c r="X445" s="5">
        <f t="shared" si="337"/>
        <v>0.25781637717121592</v>
      </c>
      <c r="Y445" s="5">
        <f t="shared" si="338"/>
        <v>0.15121255349500715</v>
      </c>
      <c r="Z445" s="5">
        <f t="shared" si="339"/>
        <v>1.1616650532429816E-2</v>
      </c>
      <c r="AA445" s="5">
        <f t="shared" si="340"/>
        <v>0</v>
      </c>
      <c r="AB445" s="5">
        <f t="shared" si="341"/>
        <v>9.0217084860445447E-3</v>
      </c>
      <c r="AC445" s="5">
        <f t="shared" si="342"/>
        <v>0</v>
      </c>
      <c r="AD445" s="5">
        <f t="shared" si="343"/>
        <v>0</v>
      </c>
      <c r="AE445" s="5">
        <f t="shared" si="344"/>
        <v>1.0527008355812882E-2</v>
      </c>
      <c r="AF445" s="5">
        <f t="shared" si="345"/>
        <v>0</v>
      </c>
      <c r="AG445" s="1">
        <f t="shared" si="318"/>
        <v>1.7159688366514192</v>
      </c>
      <c r="AH445" s="1"/>
      <c r="AI445" s="5">
        <f t="shared" si="347"/>
        <v>0.48915854859223379</v>
      </c>
      <c r="AJ445" s="5">
        <f t="shared" si="348"/>
        <v>4.5220516006998805E-3</v>
      </c>
      <c r="AK445" s="5">
        <f t="shared" si="349"/>
        <v>9.4307171815998195E-2</v>
      </c>
      <c r="AL445" s="5">
        <f t="shared" si="350"/>
        <v>0.15548408561552512</v>
      </c>
      <c r="AM445" s="5">
        <f t="shared" si="351"/>
        <v>0.15024537256418052</v>
      </c>
      <c r="AN445" s="5">
        <f t="shared" si="352"/>
        <v>8.8120803982714963E-2</v>
      </c>
      <c r="AO445" s="5">
        <f t="shared" si="353"/>
        <v>6.7697328088421544E-3</v>
      </c>
      <c r="AP445" s="5">
        <f t="shared" si="354"/>
        <v>0</v>
      </c>
      <c r="AQ445" s="5">
        <f t="shared" si="355"/>
        <v>5.2575013562890299E-3</v>
      </c>
      <c r="AR445" s="5">
        <f t="shared" si="356"/>
        <v>0</v>
      </c>
      <c r="AS445" s="5">
        <f t="shared" si="357"/>
        <v>0</v>
      </c>
      <c r="AT445" s="5">
        <f t="shared" si="358"/>
        <v>6.1347316635164111E-3</v>
      </c>
      <c r="AU445" s="5">
        <f t="shared" si="359"/>
        <v>0</v>
      </c>
      <c r="AV445" s="1">
        <f t="shared" si="319"/>
        <v>1</v>
      </c>
    </row>
    <row r="446" spans="1:48">
      <c r="A446" s="1">
        <v>48.01</v>
      </c>
      <c r="B446" s="1">
        <v>1.1200000000000001</v>
      </c>
      <c r="C446" s="1">
        <v>15.73</v>
      </c>
      <c r="D446" s="1">
        <v>10.86</v>
      </c>
      <c r="E446" s="1">
        <v>9.4</v>
      </c>
      <c r="F446" s="1">
        <v>10.99</v>
      </c>
      <c r="G446" s="1">
        <v>2.2599999999999998</v>
      </c>
      <c r="H446" s="1">
        <v>0.13</v>
      </c>
      <c r="I446" s="1">
        <v>0.19</v>
      </c>
      <c r="J446" s="1">
        <v>7.0000000000000007E-2</v>
      </c>
      <c r="K446" s="1"/>
      <c r="L446" s="1">
        <v>0.06</v>
      </c>
      <c r="M446" s="1"/>
      <c r="N446" s="3">
        <f t="shared" ref="N446:N464" si="360">SUM(A446:L446)</f>
        <v>98.82</v>
      </c>
      <c r="O446" s="2">
        <v>1242</v>
      </c>
      <c r="P446" s="2">
        <v>1E-4</v>
      </c>
      <c r="Q446" s="2" t="s">
        <v>5</v>
      </c>
      <c r="R446" s="2" t="s">
        <v>120</v>
      </c>
      <c r="S446" s="2" t="s">
        <v>137</v>
      </c>
      <c r="T446" s="5">
        <f t="shared" si="333"/>
        <v>0.79910119840213045</v>
      </c>
      <c r="U446" s="5">
        <f t="shared" si="334"/>
        <v>1.4017521902377972E-2</v>
      </c>
      <c r="V446" s="5">
        <f t="shared" si="335"/>
        <v>0.30855237347979603</v>
      </c>
      <c r="W446" s="5">
        <f t="shared" si="336"/>
        <v>0.15114822546972861</v>
      </c>
      <c r="X446" s="5">
        <f t="shared" si="337"/>
        <v>0.23325062034739458</v>
      </c>
      <c r="Y446" s="5">
        <f t="shared" si="338"/>
        <v>0.19597004279600572</v>
      </c>
      <c r="Z446" s="5">
        <f t="shared" si="339"/>
        <v>7.2926750564698287E-2</v>
      </c>
      <c r="AA446" s="5">
        <f t="shared" si="340"/>
        <v>2.7600849256900211E-3</v>
      </c>
      <c r="AB446" s="5">
        <f t="shared" si="341"/>
        <v>2.6783197067944743E-3</v>
      </c>
      <c r="AC446" s="5">
        <f t="shared" si="342"/>
        <v>9.8629750959878843E-4</v>
      </c>
      <c r="AD446" s="5">
        <f t="shared" si="343"/>
        <v>0</v>
      </c>
      <c r="AE446" s="5">
        <f t="shared" si="344"/>
        <v>7.8952562668596616E-4</v>
      </c>
      <c r="AF446" s="5">
        <f t="shared" si="345"/>
        <v>0</v>
      </c>
      <c r="AG446" s="1">
        <f t="shared" si="318"/>
        <v>1.7821809607309009</v>
      </c>
      <c r="AH446" s="1"/>
      <c r="AI446" s="5">
        <f t="shared" si="347"/>
        <v>0.44838387122843365</v>
      </c>
      <c r="AJ446" s="5">
        <f t="shared" si="348"/>
        <v>7.8653751842513026E-3</v>
      </c>
      <c r="AK446" s="5">
        <f t="shared" si="349"/>
        <v>0.1731318986559332</v>
      </c>
      <c r="AL446" s="5">
        <f t="shared" si="350"/>
        <v>8.4810818205430891E-2</v>
      </c>
      <c r="AM446" s="5">
        <f t="shared" si="351"/>
        <v>0.13087931331716998</v>
      </c>
      <c r="AN446" s="5">
        <f t="shared" si="352"/>
        <v>0.10996079921964561</v>
      </c>
      <c r="AO446" s="5">
        <f t="shared" si="353"/>
        <v>4.091994706014021E-2</v>
      </c>
      <c r="AP446" s="5">
        <f t="shared" si="354"/>
        <v>1.5487119358283718E-3</v>
      </c>
      <c r="AQ446" s="5">
        <f t="shared" si="355"/>
        <v>1.5028326336154172E-3</v>
      </c>
      <c r="AR446" s="5">
        <f t="shared" si="356"/>
        <v>5.5342163973870083E-4</v>
      </c>
      <c r="AS446" s="5">
        <f t="shared" si="357"/>
        <v>0</v>
      </c>
      <c r="AT446" s="5">
        <f t="shared" si="358"/>
        <v>4.4301091981263738E-4</v>
      </c>
      <c r="AU446" s="5">
        <f t="shared" si="359"/>
        <v>0</v>
      </c>
      <c r="AV446" s="1">
        <f t="shared" si="319"/>
        <v>1</v>
      </c>
    </row>
    <row r="447" spans="1:48">
      <c r="A447" s="1">
        <v>48.42</v>
      </c>
      <c r="B447" s="1">
        <v>1.6</v>
      </c>
      <c r="C447" s="1">
        <v>16.190000000000001</v>
      </c>
      <c r="D447" s="1">
        <v>11.48</v>
      </c>
      <c r="E447" s="1">
        <v>9.06</v>
      </c>
      <c r="F447" s="1">
        <v>11.18</v>
      </c>
      <c r="G447" s="1">
        <v>2.29</v>
      </c>
      <c r="H447" s="1">
        <v>0.12</v>
      </c>
      <c r="I447" s="1">
        <v>0.19</v>
      </c>
      <c r="J447" s="1">
        <v>7.0000000000000007E-2</v>
      </c>
      <c r="K447" s="1"/>
      <c r="L447" s="1">
        <v>0.08</v>
      </c>
      <c r="M447" s="1"/>
      <c r="N447" s="3">
        <f t="shared" si="360"/>
        <v>100.68</v>
      </c>
      <c r="O447" s="2">
        <v>1233</v>
      </c>
      <c r="P447" s="2">
        <v>1E-4</v>
      </c>
      <c r="Q447" s="2" t="s">
        <v>5</v>
      </c>
      <c r="S447" s="2" t="s">
        <v>137</v>
      </c>
      <c r="T447" s="5">
        <f t="shared" si="333"/>
        <v>0.805925432756325</v>
      </c>
      <c r="U447" s="5">
        <f t="shared" si="334"/>
        <v>2.002503128911139E-2</v>
      </c>
      <c r="V447" s="5">
        <f t="shared" si="335"/>
        <v>0.31757551981169091</v>
      </c>
      <c r="W447" s="5">
        <f t="shared" si="336"/>
        <v>0.15977731384829508</v>
      </c>
      <c r="X447" s="5">
        <f t="shared" si="337"/>
        <v>0.22481389578163774</v>
      </c>
      <c r="Y447" s="5">
        <f t="shared" si="338"/>
        <v>0.199358059914408</v>
      </c>
      <c r="Z447" s="5">
        <f t="shared" si="339"/>
        <v>7.389480477573411E-2</v>
      </c>
      <c r="AA447" s="5">
        <f t="shared" si="340"/>
        <v>2.5477707006369425E-3</v>
      </c>
      <c r="AB447" s="5">
        <f t="shared" si="341"/>
        <v>2.6783197067944743E-3</v>
      </c>
      <c r="AC447" s="5">
        <f t="shared" si="342"/>
        <v>9.8629750959878843E-4</v>
      </c>
      <c r="AD447" s="5">
        <f t="shared" si="343"/>
        <v>0</v>
      </c>
      <c r="AE447" s="5">
        <f t="shared" si="344"/>
        <v>1.0527008355812881E-3</v>
      </c>
      <c r="AF447" s="5">
        <f t="shared" si="345"/>
        <v>0</v>
      </c>
      <c r="AG447" s="1">
        <f t="shared" si="318"/>
        <v>1.8086351469298136</v>
      </c>
      <c r="AH447" s="1"/>
      <c r="AI447" s="5">
        <f t="shared" si="347"/>
        <v>0.44559867927171271</v>
      </c>
      <c r="AJ447" s="5">
        <f t="shared" si="348"/>
        <v>1.1071902104249269E-2</v>
      </c>
      <c r="AK447" s="5">
        <f t="shared" si="349"/>
        <v>0.17558849298642698</v>
      </c>
      <c r="AL447" s="5">
        <f t="shared" si="350"/>
        <v>8.834137394682369E-2</v>
      </c>
      <c r="AM447" s="5">
        <f t="shared" si="351"/>
        <v>0.12430030244809896</v>
      </c>
      <c r="AN447" s="5">
        <f t="shared" si="352"/>
        <v>0.1102256915955777</v>
      </c>
      <c r="AO447" s="5">
        <f t="shared" si="353"/>
        <v>4.0856667471696376E-2</v>
      </c>
      <c r="AP447" s="5">
        <f t="shared" si="354"/>
        <v>1.4086703473399945E-3</v>
      </c>
      <c r="AQ447" s="5">
        <f t="shared" si="355"/>
        <v>1.4808512990256569E-3</v>
      </c>
      <c r="AR447" s="5">
        <f t="shared" si="356"/>
        <v>5.4532696175513555E-4</v>
      </c>
      <c r="AS447" s="5">
        <f t="shared" si="357"/>
        <v>0</v>
      </c>
      <c r="AT447" s="5">
        <f t="shared" si="358"/>
        <v>5.8204156729358282E-4</v>
      </c>
      <c r="AU447" s="5">
        <f t="shared" si="359"/>
        <v>0</v>
      </c>
      <c r="AV447" s="1">
        <f t="shared" si="319"/>
        <v>1.0000000000000002</v>
      </c>
    </row>
    <row r="448" spans="1:48">
      <c r="A448" s="1">
        <v>49.24</v>
      </c>
      <c r="B448" s="1">
        <v>1.41</v>
      </c>
      <c r="C448" s="1">
        <v>15.82</v>
      </c>
      <c r="D448" s="1">
        <v>11.88</v>
      </c>
      <c r="E448" s="1">
        <v>8.01</v>
      </c>
      <c r="F448" s="1">
        <v>11.55</v>
      </c>
      <c r="G448" s="1">
        <v>2.37</v>
      </c>
      <c r="H448" s="1">
        <v>0.09</v>
      </c>
      <c r="I448" s="1">
        <v>0.2</v>
      </c>
      <c r="J448" s="1">
        <v>0.11</v>
      </c>
      <c r="K448" s="1"/>
      <c r="L448" s="1">
        <v>0.1</v>
      </c>
      <c r="M448" s="1"/>
      <c r="N448" s="3">
        <f t="shared" si="360"/>
        <v>100.78</v>
      </c>
      <c r="O448" s="2">
        <v>1214</v>
      </c>
      <c r="P448" s="2">
        <v>1E-4</v>
      </c>
      <c r="Q448" s="2" t="s">
        <v>7</v>
      </c>
      <c r="S448" s="2" t="s">
        <v>137</v>
      </c>
      <c r="T448" s="5">
        <f t="shared" si="333"/>
        <v>0.81957390146471376</v>
      </c>
      <c r="U448" s="5">
        <f t="shared" si="334"/>
        <v>1.7647058823529408E-2</v>
      </c>
      <c r="V448" s="5">
        <f t="shared" si="335"/>
        <v>0.31031777167516678</v>
      </c>
      <c r="W448" s="5">
        <f t="shared" si="336"/>
        <v>0.16534446764091859</v>
      </c>
      <c r="X448" s="5">
        <f t="shared" si="337"/>
        <v>0.19875930521091811</v>
      </c>
      <c r="Y448" s="5">
        <f t="shared" si="338"/>
        <v>0.20595577746077035</v>
      </c>
      <c r="Z448" s="5">
        <f t="shared" si="339"/>
        <v>7.6476282671829626E-2</v>
      </c>
      <c r="AA448" s="5">
        <f t="shared" si="340"/>
        <v>1.9108280254777068E-3</v>
      </c>
      <c r="AB448" s="5">
        <f t="shared" si="341"/>
        <v>2.8192839018889204E-3</v>
      </c>
      <c r="AC448" s="5">
        <f t="shared" si="342"/>
        <v>1.5498960865123817E-3</v>
      </c>
      <c r="AD448" s="5">
        <f t="shared" si="343"/>
        <v>0</v>
      </c>
      <c r="AE448" s="5">
        <f t="shared" si="344"/>
        <v>1.3158760444766102E-3</v>
      </c>
      <c r="AF448" s="5">
        <f t="shared" si="345"/>
        <v>0</v>
      </c>
      <c r="AG448" s="1">
        <f t="shared" si="318"/>
        <v>1.8016704490062025</v>
      </c>
      <c r="AH448" s="1"/>
      <c r="AI448" s="5">
        <f t="shared" si="347"/>
        <v>0.45489667764534236</v>
      </c>
      <c r="AJ448" s="5">
        <f t="shared" si="348"/>
        <v>9.7948316981407383E-3</v>
      </c>
      <c r="AK448" s="5">
        <f t="shared" si="349"/>
        <v>0.17223891963501836</v>
      </c>
      <c r="AL448" s="5">
        <f t="shared" si="350"/>
        <v>9.1772869856483599E-2</v>
      </c>
      <c r="AM448" s="5">
        <f t="shared" si="351"/>
        <v>0.1103194567688854</v>
      </c>
      <c r="AN448" s="5">
        <f t="shared" si="352"/>
        <v>0.11431379005765183</v>
      </c>
      <c r="AO448" s="5">
        <f t="shared" si="353"/>
        <v>4.2447431334633801E-2</v>
      </c>
      <c r="AP448" s="5">
        <f t="shared" si="354"/>
        <v>1.060586871773201E-3</v>
      </c>
      <c r="AQ448" s="5">
        <f t="shared" si="355"/>
        <v>1.5648166419358386E-3</v>
      </c>
      <c r="AR448" s="5">
        <f t="shared" si="356"/>
        <v>8.6025504129642633E-4</v>
      </c>
      <c r="AS448" s="5">
        <f t="shared" si="357"/>
        <v>0</v>
      </c>
      <c r="AT448" s="5">
        <f t="shared" si="358"/>
        <v>7.3036444883826815E-4</v>
      </c>
      <c r="AU448" s="5">
        <f t="shared" si="359"/>
        <v>0</v>
      </c>
      <c r="AV448" s="1">
        <f t="shared" si="319"/>
        <v>0.99999999999999978</v>
      </c>
    </row>
    <row r="449" spans="1:48">
      <c r="A449" s="1">
        <v>49.39</v>
      </c>
      <c r="B449" s="1">
        <v>1.5</v>
      </c>
      <c r="C449" s="1">
        <v>15.77</v>
      </c>
      <c r="D449" s="1">
        <v>12.1</v>
      </c>
      <c r="E449" s="1">
        <v>7.5</v>
      </c>
      <c r="F449" s="1">
        <v>11.49</v>
      </c>
      <c r="G449" s="1">
        <v>2.52</v>
      </c>
      <c r="H449" s="1">
        <v>0.3</v>
      </c>
      <c r="I449" s="1">
        <v>0.19</v>
      </c>
      <c r="J449" s="1">
        <v>0.17</v>
      </c>
      <c r="K449" s="1"/>
      <c r="L449" s="1">
        <v>7.0000000000000007E-2</v>
      </c>
      <c r="M449" s="1"/>
      <c r="N449" s="3">
        <f t="shared" si="360"/>
        <v>100.99999999999997</v>
      </c>
      <c r="O449" s="2">
        <v>1205</v>
      </c>
      <c r="P449" s="2">
        <v>1E-4</v>
      </c>
      <c r="Q449" s="2" t="s">
        <v>7</v>
      </c>
      <c r="S449" s="2" t="s">
        <v>137</v>
      </c>
      <c r="T449" s="5">
        <f t="shared" si="333"/>
        <v>0.82207057256990679</v>
      </c>
      <c r="U449" s="5">
        <f t="shared" si="334"/>
        <v>1.8773466833541926E-2</v>
      </c>
      <c r="V449" s="5">
        <f t="shared" si="335"/>
        <v>0.3093369948999608</v>
      </c>
      <c r="W449" s="5">
        <f t="shared" si="336"/>
        <v>0.16840640222686151</v>
      </c>
      <c r="X449" s="5">
        <f t="shared" si="337"/>
        <v>0.18610421836228289</v>
      </c>
      <c r="Y449" s="5">
        <f t="shared" si="338"/>
        <v>0.204885877318117</v>
      </c>
      <c r="Z449" s="5">
        <f t="shared" si="339"/>
        <v>8.1316553727008717E-2</v>
      </c>
      <c r="AA449" s="5">
        <f t="shared" si="340"/>
        <v>6.3694267515923561E-3</v>
      </c>
      <c r="AB449" s="5">
        <f t="shared" si="341"/>
        <v>2.6783197067944743E-3</v>
      </c>
      <c r="AC449" s="5">
        <f t="shared" si="342"/>
        <v>2.395293951882772E-3</v>
      </c>
      <c r="AD449" s="5">
        <f t="shared" si="343"/>
        <v>0</v>
      </c>
      <c r="AE449" s="5">
        <f t="shared" si="344"/>
        <v>9.211132311336272E-4</v>
      </c>
      <c r="AF449" s="5">
        <f t="shared" si="345"/>
        <v>0</v>
      </c>
      <c r="AG449" s="1">
        <f t="shared" si="318"/>
        <v>1.8032582395790828</v>
      </c>
      <c r="AH449" s="1"/>
      <c r="AI449" s="5">
        <f t="shared" si="347"/>
        <v>0.45588066896164292</v>
      </c>
      <c r="AJ449" s="5">
        <f t="shared" si="348"/>
        <v>1.0410858756383132E-2</v>
      </c>
      <c r="AK449" s="5">
        <f t="shared" si="349"/>
        <v>0.17154336972399825</v>
      </c>
      <c r="AL449" s="5">
        <f t="shared" si="350"/>
        <v>9.339006390242309E-2</v>
      </c>
      <c r="AM449" s="5">
        <f t="shared" si="351"/>
        <v>0.10320441868920749</v>
      </c>
      <c r="AN449" s="5">
        <f t="shared" si="352"/>
        <v>0.11361982040128736</v>
      </c>
      <c r="AO449" s="5">
        <f t="shared" si="353"/>
        <v>4.5094236611384987E-2</v>
      </c>
      <c r="AP449" s="5">
        <f t="shared" si="354"/>
        <v>3.5321767075796699E-3</v>
      </c>
      <c r="AQ449" s="5">
        <f t="shared" si="355"/>
        <v>1.4852668619551954E-3</v>
      </c>
      <c r="AR449" s="5">
        <f t="shared" si="356"/>
        <v>1.3283144362295455E-3</v>
      </c>
      <c r="AS449" s="5">
        <f t="shared" si="357"/>
        <v>0</v>
      </c>
      <c r="AT449" s="5">
        <f t="shared" si="358"/>
        <v>5.1080494790842256E-4</v>
      </c>
      <c r="AU449" s="5">
        <f t="shared" si="359"/>
        <v>0</v>
      </c>
      <c r="AV449" s="1">
        <f t="shared" si="319"/>
        <v>1</v>
      </c>
    </row>
    <row r="450" spans="1:48">
      <c r="A450" s="1">
        <v>49.08</v>
      </c>
      <c r="B450" s="1">
        <v>1.54</v>
      </c>
      <c r="C450" s="1">
        <v>14.74</v>
      </c>
      <c r="D450" s="1">
        <v>13.19</v>
      </c>
      <c r="E450" s="1">
        <v>7.02</v>
      </c>
      <c r="F450" s="1">
        <v>11.78</v>
      </c>
      <c r="G450" s="1">
        <v>2.58</v>
      </c>
      <c r="H450" s="1">
        <v>0.21</v>
      </c>
      <c r="I450" s="1">
        <v>0.21</v>
      </c>
      <c r="J450" s="1">
        <v>0.15</v>
      </c>
      <c r="K450" s="1"/>
      <c r="L450" s="1">
        <v>0.05</v>
      </c>
      <c r="M450" s="1"/>
      <c r="N450" s="3">
        <f t="shared" si="360"/>
        <v>100.54999999999998</v>
      </c>
      <c r="O450" s="2">
        <v>1197</v>
      </c>
      <c r="P450" s="2">
        <v>1E-4</v>
      </c>
      <c r="Q450" s="2" t="s">
        <v>7</v>
      </c>
      <c r="S450" s="2" t="s">
        <v>137</v>
      </c>
      <c r="T450" s="5">
        <f t="shared" si="333"/>
        <v>0.81691078561917441</v>
      </c>
      <c r="U450" s="5">
        <f t="shared" si="334"/>
        <v>1.9274092615769713E-2</v>
      </c>
      <c r="V450" s="5">
        <f t="shared" si="335"/>
        <v>0.28913299333071796</v>
      </c>
      <c r="W450" s="5">
        <f t="shared" si="336"/>
        <v>0.18357689631176061</v>
      </c>
      <c r="X450" s="5">
        <f t="shared" si="337"/>
        <v>0.17419354838709677</v>
      </c>
      <c r="Y450" s="5">
        <f t="shared" si="338"/>
        <v>0.21005706134094151</v>
      </c>
      <c r="Z450" s="5">
        <f t="shared" si="339"/>
        <v>8.325266214908035E-2</v>
      </c>
      <c r="AA450" s="5">
        <f t="shared" si="340"/>
        <v>4.4585987261146496E-3</v>
      </c>
      <c r="AB450" s="5">
        <f t="shared" si="341"/>
        <v>2.9602480969833662E-3</v>
      </c>
      <c r="AC450" s="5">
        <f t="shared" si="342"/>
        <v>2.1134946634259748E-3</v>
      </c>
      <c r="AD450" s="5">
        <f t="shared" si="343"/>
        <v>0</v>
      </c>
      <c r="AE450" s="5">
        <f t="shared" si="344"/>
        <v>6.5793802223830511E-4</v>
      </c>
      <c r="AF450" s="5">
        <f t="shared" si="345"/>
        <v>0</v>
      </c>
      <c r="AG450" s="1">
        <f t="shared" si="318"/>
        <v>1.7865883192633039</v>
      </c>
      <c r="AH450" s="1"/>
      <c r="AI450" s="5">
        <f t="shared" si="347"/>
        <v>0.45724623675812787</v>
      </c>
      <c r="AJ450" s="5">
        <f t="shared" si="348"/>
        <v>1.078821147992132E-2</v>
      </c>
      <c r="AK450" s="5">
        <f t="shared" si="349"/>
        <v>0.16183526457283756</v>
      </c>
      <c r="AL450" s="5">
        <f t="shared" si="350"/>
        <v>0.10275276868901627</v>
      </c>
      <c r="AM450" s="5">
        <f t="shared" si="351"/>
        <v>9.7500664539732995E-2</v>
      </c>
      <c r="AN450" s="5">
        <f t="shared" si="352"/>
        <v>0.11757440652447461</v>
      </c>
      <c r="AO450" s="5">
        <f t="shared" si="353"/>
        <v>4.6598682668769167E-2</v>
      </c>
      <c r="AP450" s="5">
        <f t="shared" si="354"/>
        <v>2.4955937963106935E-3</v>
      </c>
      <c r="AQ450" s="5">
        <f t="shared" si="355"/>
        <v>1.6569279363720562E-3</v>
      </c>
      <c r="AR450" s="5">
        <f t="shared" si="356"/>
        <v>1.1829779925447348E-3</v>
      </c>
      <c r="AS450" s="5">
        <f t="shared" si="357"/>
        <v>0</v>
      </c>
      <c r="AT450" s="5">
        <f t="shared" si="358"/>
        <v>3.6826504189258586E-4</v>
      </c>
      <c r="AU450" s="5">
        <f t="shared" si="359"/>
        <v>0</v>
      </c>
      <c r="AV450" s="1">
        <f t="shared" si="319"/>
        <v>1</v>
      </c>
    </row>
    <row r="451" spans="1:48">
      <c r="A451" s="1">
        <v>49.26</v>
      </c>
      <c r="B451" s="1">
        <v>1.85</v>
      </c>
      <c r="C451" s="1">
        <v>14.21</v>
      </c>
      <c r="D451" s="1">
        <v>12.64</v>
      </c>
      <c r="E451" s="1">
        <v>7.03</v>
      </c>
      <c r="F451" s="1">
        <v>11.74</v>
      </c>
      <c r="G451" s="1">
        <v>2.37</v>
      </c>
      <c r="H451" s="1">
        <v>0.16</v>
      </c>
      <c r="I451" s="1">
        <v>0.2</v>
      </c>
      <c r="J451" s="1">
        <v>0.11</v>
      </c>
      <c r="K451" s="1"/>
      <c r="L451" s="1">
        <v>7.0000000000000007E-2</v>
      </c>
      <c r="M451" s="1"/>
      <c r="N451" s="3">
        <f t="shared" si="360"/>
        <v>99.639999999999986</v>
      </c>
      <c r="O451" s="2">
        <v>1186</v>
      </c>
      <c r="P451" s="2">
        <v>1E-4</v>
      </c>
      <c r="Q451" s="2" t="s">
        <v>7</v>
      </c>
      <c r="S451" s="2" t="s">
        <v>137</v>
      </c>
      <c r="T451" s="5">
        <f t="shared" si="333"/>
        <v>0.81990679094540608</v>
      </c>
      <c r="U451" s="5">
        <f t="shared" si="334"/>
        <v>2.3153942428035042E-2</v>
      </c>
      <c r="V451" s="5">
        <f t="shared" si="335"/>
        <v>0.27873675951353477</v>
      </c>
      <c r="W451" s="5">
        <f t="shared" si="336"/>
        <v>0.17592205984690329</v>
      </c>
      <c r="X451" s="5">
        <f t="shared" si="337"/>
        <v>0.17444168734491317</v>
      </c>
      <c r="Y451" s="5">
        <f t="shared" si="338"/>
        <v>0.20934379457917263</v>
      </c>
      <c r="Z451" s="5">
        <f t="shared" si="339"/>
        <v>7.6476282671829626E-2</v>
      </c>
      <c r="AA451" s="5">
        <f t="shared" si="340"/>
        <v>3.397027600849257E-3</v>
      </c>
      <c r="AB451" s="5">
        <f t="shared" si="341"/>
        <v>2.8192839018889204E-3</v>
      </c>
      <c r="AC451" s="5">
        <f t="shared" si="342"/>
        <v>1.5498960865123817E-3</v>
      </c>
      <c r="AD451" s="5">
        <f t="shared" si="343"/>
        <v>0</v>
      </c>
      <c r="AE451" s="5">
        <f t="shared" si="344"/>
        <v>9.211132311336272E-4</v>
      </c>
      <c r="AF451" s="5">
        <f t="shared" si="345"/>
        <v>0</v>
      </c>
      <c r="AG451" s="1">
        <f t="shared" si="318"/>
        <v>1.7666686381501788</v>
      </c>
      <c r="AH451" s="1"/>
      <c r="AI451" s="5">
        <f t="shared" si="347"/>
        <v>0.46409766565160954</v>
      </c>
      <c r="AJ451" s="5">
        <f t="shared" si="348"/>
        <v>1.3105990522523103E-2</v>
      </c>
      <c r="AK451" s="5">
        <f t="shared" si="349"/>
        <v>0.15777534818605879</v>
      </c>
      <c r="AL451" s="5">
        <f t="shared" si="350"/>
        <v>9.957841331869996E-2</v>
      </c>
      <c r="AM451" s="5">
        <f t="shared" si="351"/>
        <v>9.8740467554552486E-2</v>
      </c>
      <c r="AN451" s="5">
        <f t="shared" si="352"/>
        <v>0.11849635526352564</v>
      </c>
      <c r="AO451" s="5">
        <f t="shared" si="353"/>
        <v>4.3288413582699609E-2</v>
      </c>
      <c r="AP451" s="5">
        <f t="shared" si="354"/>
        <v>1.9228436660347205E-3</v>
      </c>
      <c r="AQ451" s="5">
        <f t="shared" si="355"/>
        <v>1.5958192957117871E-3</v>
      </c>
      <c r="AR451" s="5">
        <f t="shared" si="356"/>
        <v>8.7729869260328721E-4</v>
      </c>
      <c r="AS451" s="5">
        <f t="shared" si="357"/>
        <v>0</v>
      </c>
      <c r="AT451" s="5">
        <f t="shared" si="358"/>
        <v>5.2138426598102449E-4</v>
      </c>
      <c r="AU451" s="5">
        <f t="shared" si="359"/>
        <v>0</v>
      </c>
      <c r="AV451" s="1">
        <f t="shared" si="319"/>
        <v>1</v>
      </c>
    </row>
    <row r="452" spans="1:48">
      <c r="A452" s="1">
        <v>50.65</v>
      </c>
      <c r="B452" s="1">
        <v>2.12</v>
      </c>
      <c r="C452" s="1">
        <v>13.75</v>
      </c>
      <c r="D452" s="1">
        <v>13.33</v>
      </c>
      <c r="E452" s="1">
        <v>6.41</v>
      </c>
      <c r="F452" s="1">
        <v>11.2</v>
      </c>
      <c r="G452" s="1">
        <v>2.65</v>
      </c>
      <c r="H452" s="1">
        <v>0.17</v>
      </c>
      <c r="I452" s="1">
        <v>0.23</v>
      </c>
      <c r="J452" s="1">
        <v>0.16</v>
      </c>
      <c r="K452" s="1"/>
      <c r="L452" s="1">
        <v>7.0000000000000007E-2</v>
      </c>
      <c r="M452" s="1"/>
      <c r="N452" s="3">
        <f t="shared" si="360"/>
        <v>100.74</v>
      </c>
      <c r="O452" s="2">
        <v>1177</v>
      </c>
      <c r="P452" s="2">
        <v>1E-4</v>
      </c>
      <c r="Q452" s="2" t="s">
        <v>10</v>
      </c>
      <c r="S452" s="2" t="s">
        <v>137</v>
      </c>
      <c r="T452" s="5">
        <f t="shared" si="333"/>
        <v>0.84304260985352863</v>
      </c>
      <c r="U452" s="5">
        <f t="shared" si="334"/>
        <v>2.6533166458072591E-2</v>
      </c>
      <c r="V452" s="5">
        <f t="shared" si="335"/>
        <v>0.26971361318163989</v>
      </c>
      <c r="W452" s="5">
        <f t="shared" si="336"/>
        <v>0.18552540013917887</v>
      </c>
      <c r="X452" s="5">
        <f t="shared" si="337"/>
        <v>0.15905707196029778</v>
      </c>
      <c r="Y452" s="5">
        <f t="shared" si="338"/>
        <v>0.19971469329529243</v>
      </c>
      <c r="Z452" s="5">
        <f t="shared" si="339"/>
        <v>8.5511455308163925E-2</v>
      </c>
      <c r="AA452" s="5">
        <f t="shared" si="340"/>
        <v>3.6093418259023355E-3</v>
      </c>
      <c r="AB452" s="5">
        <f t="shared" si="341"/>
        <v>3.2421764871722585E-3</v>
      </c>
      <c r="AC452" s="5">
        <f t="shared" si="342"/>
        <v>2.2543943076543732E-3</v>
      </c>
      <c r="AD452" s="5">
        <f t="shared" si="343"/>
        <v>0</v>
      </c>
      <c r="AE452" s="5">
        <f t="shared" si="344"/>
        <v>9.211132311336272E-4</v>
      </c>
      <c r="AF452" s="5">
        <f t="shared" si="345"/>
        <v>0</v>
      </c>
      <c r="AG452" s="1">
        <f t="shared" si="318"/>
        <v>1.7791250360480364</v>
      </c>
      <c r="AH452" s="1"/>
      <c r="AI452" s="5">
        <f t="shared" si="347"/>
        <v>0.47385236718728657</v>
      </c>
      <c r="AJ452" s="5">
        <f t="shared" si="348"/>
        <v>1.4913604114644248E-2</v>
      </c>
      <c r="AK452" s="5">
        <f t="shared" si="349"/>
        <v>0.15159902070781586</v>
      </c>
      <c r="AL452" s="5">
        <f t="shared" si="350"/>
        <v>0.10427901152539887</v>
      </c>
      <c r="AM452" s="5">
        <f t="shared" si="351"/>
        <v>8.9401851324407547E-2</v>
      </c>
      <c r="AN452" s="5">
        <f t="shared" si="352"/>
        <v>0.112254444880905</v>
      </c>
      <c r="AO452" s="5">
        <f t="shared" si="353"/>
        <v>4.8063769311071126E-2</v>
      </c>
      <c r="AP452" s="5">
        <f t="shared" si="354"/>
        <v>2.0287173485680089E-3</v>
      </c>
      <c r="AQ452" s="5">
        <f t="shared" si="355"/>
        <v>1.8223432425941758E-3</v>
      </c>
      <c r="AR452" s="5">
        <f t="shared" si="356"/>
        <v>1.2671365204674151E-3</v>
      </c>
      <c r="AS452" s="5">
        <f t="shared" si="357"/>
        <v>0</v>
      </c>
      <c r="AT452" s="5">
        <f t="shared" si="358"/>
        <v>5.1773383684133433E-4</v>
      </c>
      <c r="AU452" s="5">
        <f t="shared" si="359"/>
        <v>0</v>
      </c>
      <c r="AV452" s="1">
        <f t="shared" si="319"/>
        <v>1.0000000000000002</v>
      </c>
    </row>
    <row r="453" spans="1:48">
      <c r="A453" s="1">
        <v>50.22</v>
      </c>
      <c r="B453" s="1">
        <v>2.7</v>
      </c>
      <c r="C453" s="1">
        <v>12.77</v>
      </c>
      <c r="D453" s="1">
        <v>14</v>
      </c>
      <c r="E453" s="1">
        <v>5.65</v>
      </c>
      <c r="F453" s="1">
        <v>10.199999999999999</v>
      </c>
      <c r="G453" s="1">
        <v>2.79</v>
      </c>
      <c r="H453" s="1">
        <v>0.27</v>
      </c>
      <c r="I453" s="1">
        <v>0.24</v>
      </c>
      <c r="J453" s="1">
        <v>0.2</v>
      </c>
      <c r="K453" s="1"/>
      <c r="L453" s="1">
        <v>0.05</v>
      </c>
      <c r="M453" s="1"/>
      <c r="N453" s="3">
        <f t="shared" si="360"/>
        <v>99.09</v>
      </c>
      <c r="O453" s="2">
        <v>1158</v>
      </c>
      <c r="P453" s="2">
        <v>1E-4</v>
      </c>
      <c r="Q453" s="2" t="s">
        <v>10</v>
      </c>
      <c r="S453" s="2" t="s">
        <v>137</v>
      </c>
      <c r="T453" s="5">
        <f t="shared" si="333"/>
        <v>0.83588548601864177</v>
      </c>
      <c r="U453" s="5">
        <f t="shared" si="334"/>
        <v>3.3792240300375469E-2</v>
      </c>
      <c r="V453" s="5">
        <f t="shared" si="335"/>
        <v>0.25049038838760301</v>
      </c>
      <c r="W453" s="5">
        <f t="shared" si="336"/>
        <v>0.19485038274182326</v>
      </c>
      <c r="X453" s="5">
        <f t="shared" si="337"/>
        <v>0.14019851116625312</v>
      </c>
      <c r="Y453" s="5">
        <f t="shared" si="338"/>
        <v>0.18188302425106989</v>
      </c>
      <c r="Z453" s="5">
        <f t="shared" si="339"/>
        <v>9.0029041626331074E-2</v>
      </c>
      <c r="AA453" s="5">
        <f t="shared" si="340"/>
        <v>5.7324840764331215E-3</v>
      </c>
      <c r="AB453" s="5">
        <f t="shared" si="341"/>
        <v>3.3831406822667043E-3</v>
      </c>
      <c r="AC453" s="5">
        <f t="shared" si="342"/>
        <v>2.8179928845679667E-3</v>
      </c>
      <c r="AD453" s="5">
        <f t="shared" si="343"/>
        <v>0</v>
      </c>
      <c r="AE453" s="5">
        <f t="shared" si="344"/>
        <v>6.5793802223830511E-4</v>
      </c>
      <c r="AF453" s="5">
        <f t="shared" si="345"/>
        <v>0</v>
      </c>
      <c r="AG453" s="1">
        <f t="shared" si="318"/>
        <v>1.7397206301576036</v>
      </c>
      <c r="AH453" s="1"/>
      <c r="AI453" s="5">
        <f t="shared" si="347"/>
        <v>0.4804711006633966</v>
      </c>
      <c r="AJ453" s="5">
        <f t="shared" si="348"/>
        <v>1.9423946416795772E-2</v>
      </c>
      <c r="AK453" s="5">
        <f t="shared" si="349"/>
        <v>0.14398311087735435</v>
      </c>
      <c r="AL453" s="5">
        <f t="shared" si="350"/>
        <v>0.11200096116821441</v>
      </c>
      <c r="AM453" s="5">
        <f t="shared" si="351"/>
        <v>8.0586795796950661E-2</v>
      </c>
      <c r="AN453" s="5">
        <f t="shared" si="352"/>
        <v>0.10454725954166151</v>
      </c>
      <c r="AO453" s="5">
        <f t="shared" si="353"/>
        <v>5.1749137226805908E-2</v>
      </c>
      <c r="AP453" s="5">
        <f t="shared" si="354"/>
        <v>3.2950601246326591E-3</v>
      </c>
      <c r="AQ453" s="5">
        <f t="shared" si="355"/>
        <v>1.944645952701165E-3</v>
      </c>
      <c r="AR453" s="5">
        <f t="shared" si="356"/>
        <v>1.6197962107931552E-3</v>
      </c>
      <c r="AS453" s="5">
        <f t="shared" si="357"/>
        <v>0</v>
      </c>
      <c r="AT453" s="5">
        <f t="shared" si="358"/>
        <v>3.781860206938522E-4</v>
      </c>
      <c r="AU453" s="5">
        <f t="shared" si="359"/>
        <v>0</v>
      </c>
      <c r="AV453" s="1">
        <f t="shared" si="319"/>
        <v>1</v>
      </c>
    </row>
    <row r="454" spans="1:48">
      <c r="A454" s="1">
        <v>51.01</v>
      </c>
      <c r="B454" s="1">
        <v>3.43</v>
      </c>
      <c r="C454" s="1">
        <v>12.2</v>
      </c>
      <c r="D454" s="1">
        <v>15.04</v>
      </c>
      <c r="E454" s="1">
        <v>5.0599999999999996</v>
      </c>
      <c r="F454" s="1">
        <v>9.85</v>
      </c>
      <c r="G454" s="1">
        <v>2.7</v>
      </c>
      <c r="H454" s="1">
        <v>0.24</v>
      </c>
      <c r="I454" s="1">
        <v>0.26</v>
      </c>
      <c r="J454" s="1">
        <v>0.23</v>
      </c>
      <c r="K454" s="1"/>
      <c r="L454" s="1"/>
      <c r="M454" s="1"/>
      <c r="N454" s="3">
        <f t="shared" si="360"/>
        <v>100.02000000000001</v>
      </c>
      <c r="O454" s="2">
        <v>1148</v>
      </c>
      <c r="P454" s="2">
        <v>1E-4</v>
      </c>
      <c r="Q454" s="2" t="s">
        <v>10</v>
      </c>
      <c r="S454" s="2" t="s">
        <v>137</v>
      </c>
      <c r="T454" s="5">
        <f t="shared" si="333"/>
        <v>0.84903462050599199</v>
      </c>
      <c r="U454" s="5">
        <f t="shared" si="334"/>
        <v>4.2928660826032541E-2</v>
      </c>
      <c r="V454" s="5">
        <f t="shared" si="335"/>
        <v>0.23930953315025499</v>
      </c>
      <c r="W454" s="5">
        <f t="shared" si="336"/>
        <v>0.2093249826026444</v>
      </c>
      <c r="X454" s="5">
        <f t="shared" si="337"/>
        <v>0.12555831265508685</v>
      </c>
      <c r="Y454" s="5">
        <f t="shared" si="338"/>
        <v>0.175641940085592</v>
      </c>
      <c r="Z454" s="5">
        <f t="shared" si="339"/>
        <v>8.7124878993223631E-2</v>
      </c>
      <c r="AA454" s="5">
        <f t="shared" si="340"/>
        <v>5.0955414012738851E-3</v>
      </c>
      <c r="AB454" s="5">
        <f t="shared" si="341"/>
        <v>3.6650690724555966E-3</v>
      </c>
      <c r="AC454" s="5">
        <f t="shared" si="342"/>
        <v>3.2406918172531618E-3</v>
      </c>
      <c r="AD454" s="5">
        <f t="shared" si="343"/>
        <v>0</v>
      </c>
      <c r="AE454" s="5">
        <f t="shared" si="344"/>
        <v>0</v>
      </c>
      <c r="AF454" s="5">
        <f t="shared" si="345"/>
        <v>0</v>
      </c>
      <c r="AG454" s="1">
        <f t="shared" si="318"/>
        <v>1.7409242311098088</v>
      </c>
      <c r="AH454" s="1"/>
      <c r="AI454" s="5">
        <f t="shared" si="347"/>
        <v>0.48769188534112551</v>
      </c>
      <c r="AJ454" s="5">
        <f t="shared" si="348"/>
        <v>2.4658546339300633E-2</v>
      </c>
      <c r="AK454" s="5">
        <f t="shared" si="349"/>
        <v>0.13746119955932795</v>
      </c>
      <c r="AL454" s="5">
        <f t="shared" si="350"/>
        <v>0.12023784772597679</v>
      </c>
      <c r="AM454" s="5">
        <f t="shared" si="351"/>
        <v>7.2121641144052326E-2</v>
      </c>
      <c r="AN454" s="5">
        <f t="shared" si="352"/>
        <v>0.10089005422919718</v>
      </c>
      <c r="AO454" s="5">
        <f t="shared" si="353"/>
        <v>5.0045187169164188E-2</v>
      </c>
      <c r="AP454" s="5">
        <f t="shared" si="354"/>
        <v>2.9269173868787884E-3</v>
      </c>
      <c r="AQ454" s="5">
        <f t="shared" si="355"/>
        <v>2.1052432994853425E-3</v>
      </c>
      <c r="AR454" s="5">
        <f t="shared" si="356"/>
        <v>1.8614778054914414E-3</v>
      </c>
      <c r="AS454" s="5">
        <f t="shared" si="357"/>
        <v>0</v>
      </c>
      <c r="AT454" s="5">
        <f t="shared" si="358"/>
        <v>0</v>
      </c>
      <c r="AU454" s="5">
        <f t="shared" si="359"/>
        <v>0</v>
      </c>
      <c r="AV454" s="1">
        <f t="shared" si="319"/>
        <v>1.0000000000000002</v>
      </c>
    </row>
    <row r="455" spans="1:48">
      <c r="A455" s="1">
        <v>50.21</v>
      </c>
      <c r="B455" s="1">
        <v>3.83</v>
      </c>
      <c r="C455" s="1">
        <v>11.92</v>
      </c>
      <c r="D455" s="1">
        <v>15.14</v>
      </c>
      <c r="E455" s="1">
        <v>5.27</v>
      </c>
      <c r="F455" s="1">
        <v>9.31</v>
      </c>
      <c r="G455" s="1">
        <v>2.2999999999999998</v>
      </c>
      <c r="H455" s="1">
        <v>0.28999999999999998</v>
      </c>
      <c r="I455" s="1">
        <v>0.31</v>
      </c>
      <c r="J455" s="1">
        <v>0.3</v>
      </c>
      <c r="K455" s="1"/>
      <c r="L455" s="1">
        <v>7.0000000000000007E-2</v>
      </c>
      <c r="M455" s="1"/>
      <c r="N455" s="3">
        <f t="shared" si="360"/>
        <v>98.949999999999989</v>
      </c>
      <c r="O455" s="2">
        <v>1136</v>
      </c>
      <c r="P455" s="2">
        <v>1E-4</v>
      </c>
      <c r="Q455" s="2" t="s">
        <v>10</v>
      </c>
      <c r="S455" s="2" t="s">
        <v>137</v>
      </c>
      <c r="T455" s="5">
        <f t="shared" si="333"/>
        <v>0.83571904127829566</v>
      </c>
      <c r="U455" s="5">
        <f t="shared" si="334"/>
        <v>4.7934918648310385E-2</v>
      </c>
      <c r="V455" s="5">
        <f t="shared" si="335"/>
        <v>0.23381718320910161</v>
      </c>
      <c r="W455" s="5">
        <f t="shared" si="336"/>
        <v>0.21071677105080031</v>
      </c>
      <c r="X455" s="5">
        <f t="shared" si="337"/>
        <v>0.13076923076923078</v>
      </c>
      <c r="Y455" s="5">
        <f t="shared" si="338"/>
        <v>0.16601283880171186</v>
      </c>
      <c r="Z455" s="5">
        <f t="shared" si="339"/>
        <v>7.4217489512746052E-2</v>
      </c>
      <c r="AA455" s="5">
        <f t="shared" si="340"/>
        <v>6.1571125265392776E-3</v>
      </c>
      <c r="AB455" s="5">
        <f t="shared" si="341"/>
        <v>4.3698900479278262E-3</v>
      </c>
      <c r="AC455" s="5">
        <f t="shared" si="342"/>
        <v>4.2269893268519496E-3</v>
      </c>
      <c r="AD455" s="5">
        <f t="shared" si="343"/>
        <v>0</v>
      </c>
      <c r="AE455" s="5">
        <f t="shared" si="344"/>
        <v>9.211132311336272E-4</v>
      </c>
      <c r="AF455" s="5">
        <f t="shared" si="345"/>
        <v>0</v>
      </c>
      <c r="AG455" s="1">
        <f t="shared" si="318"/>
        <v>1.7148625784026494</v>
      </c>
      <c r="AH455" s="1"/>
      <c r="AI455" s="5">
        <f t="shared" si="347"/>
        <v>0.48733878259606467</v>
      </c>
      <c r="AJ455" s="5">
        <f t="shared" si="348"/>
        <v>2.7952629704568244E-2</v>
      </c>
      <c r="AK455" s="5">
        <f t="shared" si="349"/>
        <v>0.13634747539181613</v>
      </c>
      <c r="AL455" s="5">
        <f t="shared" si="350"/>
        <v>0.12287676791400835</v>
      </c>
      <c r="AM455" s="5">
        <f t="shared" si="351"/>
        <v>7.6256390696354787E-2</v>
      </c>
      <c r="AN455" s="5">
        <f t="shared" si="352"/>
        <v>9.6808246265627049E-2</v>
      </c>
      <c r="AO455" s="5">
        <f t="shared" si="353"/>
        <v>4.3278971998956174E-2</v>
      </c>
      <c r="AP455" s="5">
        <f t="shared" si="354"/>
        <v>3.5904407758868178E-3</v>
      </c>
      <c r="AQ455" s="5">
        <f t="shared" si="355"/>
        <v>2.5482450331374465E-3</v>
      </c>
      <c r="AR455" s="5">
        <f t="shared" si="356"/>
        <v>2.4649143203003951E-3</v>
      </c>
      <c r="AS455" s="5">
        <f t="shared" si="357"/>
        <v>0</v>
      </c>
      <c r="AT455" s="5">
        <f t="shared" si="358"/>
        <v>5.3713530327988178E-4</v>
      </c>
      <c r="AU455" s="5">
        <f t="shared" si="359"/>
        <v>0</v>
      </c>
      <c r="AV455" s="1">
        <f t="shared" si="319"/>
        <v>0.99999999999999989</v>
      </c>
    </row>
    <row r="456" spans="1:48">
      <c r="A456" s="1">
        <v>48.43</v>
      </c>
      <c r="B456" s="1">
        <v>5.52</v>
      </c>
      <c r="C456" s="1">
        <v>11.03</v>
      </c>
      <c r="D456" s="1">
        <v>17.13</v>
      </c>
      <c r="E456" s="1">
        <v>4.21</v>
      </c>
      <c r="F456" s="1">
        <v>9.35</v>
      </c>
      <c r="G456" s="1">
        <v>2.23</v>
      </c>
      <c r="H456" s="1">
        <v>0.42</v>
      </c>
      <c r="I456" s="1">
        <v>0.82</v>
      </c>
      <c r="J456" s="1">
        <v>0.43</v>
      </c>
      <c r="K456" s="1"/>
      <c r="L456" s="1">
        <v>0.04</v>
      </c>
      <c r="M456" s="1"/>
      <c r="N456" s="3">
        <f t="shared" si="360"/>
        <v>99.61</v>
      </c>
      <c r="O456" s="2">
        <v>1120</v>
      </c>
      <c r="P456" s="2">
        <v>1E-4</v>
      </c>
      <c r="Q456" s="2" t="s">
        <v>10</v>
      </c>
      <c r="S456" s="2" t="s">
        <v>137</v>
      </c>
      <c r="T456" s="5">
        <f t="shared" si="333"/>
        <v>0.80609187749667111</v>
      </c>
      <c r="U456" s="5">
        <f t="shared" si="334"/>
        <v>6.9086357947434285E-2</v>
      </c>
      <c r="V456" s="5">
        <f t="shared" si="335"/>
        <v>0.21635935661043545</v>
      </c>
      <c r="W456" s="5">
        <f t="shared" si="336"/>
        <v>0.23841336116910231</v>
      </c>
      <c r="X456" s="5">
        <f t="shared" si="337"/>
        <v>0.1044665012406948</v>
      </c>
      <c r="Y456" s="5">
        <f t="shared" si="338"/>
        <v>0.16672610556348075</v>
      </c>
      <c r="Z456" s="5">
        <f t="shared" si="339"/>
        <v>7.1958696353662477E-2</v>
      </c>
      <c r="AA456" s="5">
        <f t="shared" si="340"/>
        <v>8.9171974522292991E-3</v>
      </c>
      <c r="AB456" s="5">
        <f t="shared" si="341"/>
        <v>1.1559063997744572E-2</v>
      </c>
      <c r="AC456" s="5">
        <f t="shared" si="342"/>
        <v>6.0586847018211281E-3</v>
      </c>
      <c r="AD456" s="5">
        <f t="shared" si="343"/>
        <v>0</v>
      </c>
      <c r="AE456" s="5">
        <f t="shared" si="344"/>
        <v>5.2635041779064407E-4</v>
      </c>
      <c r="AF456" s="5">
        <f t="shared" si="345"/>
        <v>0</v>
      </c>
      <c r="AG456" s="1">
        <f t="shared" si="318"/>
        <v>1.7001635529510668</v>
      </c>
      <c r="AH456" s="1"/>
      <c r="AI456" s="5">
        <f t="shared" si="347"/>
        <v>0.47412607810436436</v>
      </c>
      <c r="AJ456" s="5">
        <f t="shared" si="348"/>
        <v>4.0635124678162472E-2</v>
      </c>
      <c r="AK456" s="5">
        <f t="shared" si="349"/>
        <v>0.12725796658497276</v>
      </c>
      <c r="AL456" s="5">
        <f t="shared" si="350"/>
        <v>0.1402296624670463</v>
      </c>
      <c r="AM456" s="5">
        <f t="shared" si="351"/>
        <v>6.1444971608388257E-2</v>
      </c>
      <c r="AN456" s="5">
        <f t="shared" si="352"/>
        <v>9.8064745167654691E-2</v>
      </c>
      <c r="AO456" s="5">
        <f t="shared" si="353"/>
        <v>4.2324572967559405E-2</v>
      </c>
      <c r="AP456" s="5">
        <f t="shared" si="354"/>
        <v>5.2449056661350206E-3</v>
      </c>
      <c r="AQ456" s="5">
        <f t="shared" si="355"/>
        <v>6.798795314533636E-3</v>
      </c>
      <c r="AR456" s="5">
        <f t="shared" si="356"/>
        <v>3.5635893330995937E-3</v>
      </c>
      <c r="AS456" s="5">
        <f t="shared" si="357"/>
        <v>0</v>
      </c>
      <c r="AT456" s="5">
        <f t="shared" si="358"/>
        <v>3.095881080835011E-4</v>
      </c>
      <c r="AU456" s="5">
        <f t="shared" si="359"/>
        <v>0</v>
      </c>
      <c r="AV456" s="1">
        <f t="shared" si="319"/>
        <v>1</v>
      </c>
    </row>
    <row r="457" spans="1:48">
      <c r="A457" s="1">
        <v>49.26</v>
      </c>
      <c r="B457" s="1">
        <v>1.0900000000000001</v>
      </c>
      <c r="C457" s="1">
        <v>16.82</v>
      </c>
      <c r="D457" s="1">
        <v>9.35</v>
      </c>
      <c r="E457" s="1">
        <v>8.43</v>
      </c>
      <c r="F457" s="1">
        <v>11.43</v>
      </c>
      <c r="G457" s="1">
        <v>2.66</v>
      </c>
      <c r="H457" s="1">
        <v>0.38</v>
      </c>
      <c r="I457" s="1">
        <v>0.16</v>
      </c>
      <c r="J457" s="1">
        <v>0.16</v>
      </c>
      <c r="K457" s="1"/>
      <c r="L457" s="1">
        <v>7.0000000000000007E-2</v>
      </c>
      <c r="M457" s="1"/>
      <c r="N457" s="3">
        <f t="shared" si="360"/>
        <v>99.809999999999974</v>
      </c>
      <c r="O457" s="2">
        <v>1223</v>
      </c>
      <c r="P457" s="2">
        <v>1E-4</v>
      </c>
      <c r="Q457" s="2" t="s">
        <v>7</v>
      </c>
      <c r="S457" s="2" t="s">
        <v>137</v>
      </c>
      <c r="T457" s="5">
        <f t="shared" si="333"/>
        <v>0.81990679094540608</v>
      </c>
      <c r="U457" s="5">
        <f t="shared" si="334"/>
        <v>1.3642052565707134E-2</v>
      </c>
      <c r="V457" s="5">
        <f t="shared" si="335"/>
        <v>0.32993330717928604</v>
      </c>
      <c r="W457" s="5">
        <f t="shared" si="336"/>
        <v>0.13013221990257481</v>
      </c>
      <c r="X457" s="5">
        <f t="shared" si="337"/>
        <v>0.20918114143920596</v>
      </c>
      <c r="Y457" s="5">
        <f t="shared" si="338"/>
        <v>0.20381597717546363</v>
      </c>
      <c r="Z457" s="5">
        <f t="shared" si="339"/>
        <v>8.5834140045175866E-2</v>
      </c>
      <c r="AA457" s="5">
        <f t="shared" si="340"/>
        <v>8.0679405520169851E-3</v>
      </c>
      <c r="AB457" s="5">
        <f t="shared" si="341"/>
        <v>2.2554271215111362E-3</v>
      </c>
      <c r="AC457" s="5">
        <f t="shared" si="342"/>
        <v>2.2543943076543732E-3</v>
      </c>
      <c r="AD457" s="5">
        <f t="shared" si="343"/>
        <v>0</v>
      </c>
      <c r="AE457" s="5">
        <f t="shared" si="344"/>
        <v>9.211132311336272E-4</v>
      </c>
      <c r="AF457" s="5">
        <f t="shared" si="345"/>
        <v>0</v>
      </c>
      <c r="AG457" s="1">
        <f t="shared" si="318"/>
        <v>1.8059445044651357</v>
      </c>
      <c r="AH457" s="1"/>
      <c r="AI457" s="5">
        <f t="shared" si="347"/>
        <v>0.45400442201751756</v>
      </c>
      <c r="AJ457" s="5">
        <f t="shared" si="348"/>
        <v>7.5539710838166E-3</v>
      </c>
      <c r="AK457" s="5">
        <f t="shared" si="349"/>
        <v>0.18269293788570873</v>
      </c>
      <c r="AL457" s="5">
        <f t="shared" si="350"/>
        <v>7.2057706967643451E-2</v>
      </c>
      <c r="AM457" s="5">
        <f t="shared" si="351"/>
        <v>0.11582921896105489</v>
      </c>
      <c r="AN457" s="5">
        <f t="shared" si="352"/>
        <v>0.11285838333987319</v>
      </c>
      <c r="AO457" s="5">
        <f t="shared" si="353"/>
        <v>4.7528669808487418E-2</v>
      </c>
      <c r="AP457" s="5">
        <f t="shared" si="354"/>
        <v>4.4674354788141494E-3</v>
      </c>
      <c r="AQ457" s="5">
        <f t="shared" si="355"/>
        <v>1.2488906031911115E-3</v>
      </c>
      <c r="AR457" s="5">
        <f t="shared" si="356"/>
        <v>1.2483187064056846E-3</v>
      </c>
      <c r="AS457" s="5">
        <f t="shared" si="357"/>
        <v>0</v>
      </c>
      <c r="AT457" s="5">
        <f t="shared" si="358"/>
        <v>5.1004514748720484E-4</v>
      </c>
      <c r="AU457" s="5">
        <f t="shared" si="359"/>
        <v>0</v>
      </c>
      <c r="AV457" s="1">
        <f t="shared" si="319"/>
        <v>1.0000000000000002</v>
      </c>
    </row>
    <row r="458" spans="1:48">
      <c r="A458" s="1">
        <v>50</v>
      </c>
      <c r="B458" s="1">
        <v>1.2</v>
      </c>
      <c r="C458" s="1">
        <v>15.66</v>
      </c>
      <c r="D458" s="1">
        <v>10.55</v>
      </c>
      <c r="E458" s="1">
        <v>7.44</v>
      </c>
      <c r="F458" s="1">
        <v>11.32</v>
      </c>
      <c r="G458" s="1">
        <v>2.84</v>
      </c>
      <c r="H458" s="1">
        <v>0.54</v>
      </c>
      <c r="I458" s="1">
        <v>0.2</v>
      </c>
      <c r="J458" s="1">
        <v>0.18</v>
      </c>
      <c r="K458" s="1"/>
      <c r="L458" s="1">
        <v>0.03</v>
      </c>
      <c r="M458" s="1"/>
      <c r="N458" s="3">
        <f t="shared" si="360"/>
        <v>99.960000000000008</v>
      </c>
      <c r="O458" s="2">
        <v>1206</v>
      </c>
      <c r="P458" s="2">
        <v>1E-4</v>
      </c>
      <c r="Q458" s="2" t="s">
        <v>7</v>
      </c>
      <c r="S458" s="2" t="s">
        <v>137</v>
      </c>
      <c r="T458" s="5">
        <f t="shared" si="333"/>
        <v>0.83222370173102533</v>
      </c>
      <c r="U458" s="5">
        <f t="shared" si="334"/>
        <v>1.501877346683354E-2</v>
      </c>
      <c r="V458" s="5">
        <f t="shared" si="335"/>
        <v>0.30717928599450767</v>
      </c>
      <c r="W458" s="5">
        <f t="shared" si="336"/>
        <v>0.14683368128044538</v>
      </c>
      <c r="X458" s="5">
        <f t="shared" si="337"/>
        <v>0.18461538461538463</v>
      </c>
      <c r="Y458" s="5">
        <f t="shared" si="338"/>
        <v>0.20185449358059915</v>
      </c>
      <c r="Z458" s="5">
        <f t="shared" si="339"/>
        <v>9.1642465311390767E-2</v>
      </c>
      <c r="AA458" s="5">
        <f t="shared" si="340"/>
        <v>1.1464968152866243E-2</v>
      </c>
      <c r="AB458" s="5">
        <f t="shared" si="341"/>
        <v>2.8192839018889204E-3</v>
      </c>
      <c r="AC458" s="5">
        <f t="shared" si="342"/>
        <v>2.5361935961111699E-3</v>
      </c>
      <c r="AD458" s="5">
        <f t="shared" si="343"/>
        <v>0</v>
      </c>
      <c r="AE458" s="5">
        <f t="shared" si="344"/>
        <v>3.9476281334298308E-4</v>
      </c>
      <c r="AF458" s="5">
        <f t="shared" si="345"/>
        <v>0</v>
      </c>
      <c r="AG458" s="1">
        <f t="shared" si="318"/>
        <v>1.7965829944443961</v>
      </c>
      <c r="AH458" s="1"/>
      <c r="AI458" s="5">
        <f t="shared" si="347"/>
        <v>0.463225859481318</v>
      </c>
      <c r="AJ458" s="5">
        <f t="shared" si="348"/>
        <v>8.3596324318310627E-3</v>
      </c>
      <c r="AK458" s="5">
        <f t="shared" si="349"/>
        <v>0.17097973594562754</v>
      </c>
      <c r="AL458" s="5">
        <f t="shared" si="350"/>
        <v>8.172941730746737E-2</v>
      </c>
      <c r="AM458" s="5">
        <f t="shared" si="351"/>
        <v>0.10275917404666185</v>
      </c>
      <c r="AN458" s="5">
        <f t="shared" si="352"/>
        <v>0.11235467228889354</v>
      </c>
      <c r="AO458" s="5">
        <f t="shared" si="353"/>
        <v>5.10093135662412E-2</v>
      </c>
      <c r="AP458" s="5">
        <f t="shared" si="354"/>
        <v>6.3815410634073446E-3</v>
      </c>
      <c r="AQ458" s="5">
        <f t="shared" si="355"/>
        <v>1.5692477946229256E-3</v>
      </c>
      <c r="AR458" s="5">
        <f t="shared" si="356"/>
        <v>1.4116762787769249E-3</v>
      </c>
      <c r="AS458" s="5">
        <f t="shared" si="357"/>
        <v>0</v>
      </c>
      <c r="AT458" s="5">
        <f t="shared" si="358"/>
        <v>2.1972979515208304E-4</v>
      </c>
      <c r="AU458" s="5">
        <f t="shared" si="359"/>
        <v>0</v>
      </c>
      <c r="AV458" s="1">
        <f t="shared" si="319"/>
        <v>0.99999999999999978</v>
      </c>
    </row>
    <row r="459" spans="1:48">
      <c r="A459" s="1">
        <v>50.68</v>
      </c>
      <c r="B459" s="1">
        <v>1.42</v>
      </c>
      <c r="C459" s="1">
        <v>14.56</v>
      </c>
      <c r="D459" s="1">
        <v>11.52</v>
      </c>
      <c r="E459" s="1">
        <v>6.89</v>
      </c>
      <c r="F459" s="1">
        <v>11.42</v>
      </c>
      <c r="G459" s="1">
        <v>2.77</v>
      </c>
      <c r="H459" s="1">
        <v>0.42</v>
      </c>
      <c r="I459" s="1">
        <v>0.19</v>
      </c>
      <c r="J459" s="1">
        <v>0.19</v>
      </c>
      <c r="K459" s="1"/>
      <c r="L459" s="1">
        <v>0.06</v>
      </c>
      <c r="M459" s="1"/>
      <c r="N459" s="3">
        <f t="shared" si="360"/>
        <v>100.11999999999999</v>
      </c>
      <c r="O459" s="2">
        <v>1186</v>
      </c>
      <c r="P459" s="2">
        <v>1E-4</v>
      </c>
      <c r="Q459" s="2" t="s">
        <v>7</v>
      </c>
      <c r="S459" s="2" t="s">
        <v>137</v>
      </c>
      <c r="T459" s="5">
        <f t="shared" si="333"/>
        <v>0.84354194407456728</v>
      </c>
      <c r="U459" s="5">
        <f t="shared" si="334"/>
        <v>1.7772215269086355E-2</v>
      </c>
      <c r="V459" s="5">
        <f t="shared" si="335"/>
        <v>0.28560219693997652</v>
      </c>
      <c r="W459" s="5">
        <f t="shared" si="336"/>
        <v>0.16033402922755741</v>
      </c>
      <c r="X459" s="5">
        <f t="shared" si="337"/>
        <v>0.17096774193548386</v>
      </c>
      <c r="Y459" s="5">
        <f t="shared" si="338"/>
        <v>0.20363766048502141</v>
      </c>
      <c r="Z459" s="5">
        <f t="shared" si="339"/>
        <v>8.9383672152307206E-2</v>
      </c>
      <c r="AA459" s="5">
        <f t="shared" si="340"/>
        <v>8.9171974522292991E-3</v>
      </c>
      <c r="AB459" s="5">
        <f t="shared" si="341"/>
        <v>2.6783197067944743E-3</v>
      </c>
      <c r="AC459" s="5">
        <f t="shared" si="342"/>
        <v>2.6770932403395683E-3</v>
      </c>
      <c r="AD459" s="5">
        <f t="shared" si="343"/>
        <v>0</v>
      </c>
      <c r="AE459" s="5">
        <f t="shared" si="344"/>
        <v>7.8952562668596616E-4</v>
      </c>
      <c r="AF459" s="5">
        <f t="shared" si="345"/>
        <v>0</v>
      </c>
      <c r="AG459" s="1">
        <f t="shared" si="318"/>
        <v>1.7863015961100492</v>
      </c>
      <c r="AH459" s="1"/>
      <c r="AI459" s="5">
        <f t="shared" si="347"/>
        <v>0.47222817575235426</v>
      </c>
      <c r="AJ459" s="5">
        <f t="shared" si="348"/>
        <v>9.9491683306940602E-3</v>
      </c>
      <c r="AK459" s="5">
        <f t="shared" si="349"/>
        <v>0.15988464521440271</v>
      </c>
      <c r="AL459" s="5">
        <f t="shared" si="350"/>
        <v>8.9757535668506264E-2</v>
      </c>
      <c r="AM459" s="5">
        <f t="shared" si="351"/>
        <v>9.5710456905929456E-2</v>
      </c>
      <c r="AN459" s="5">
        <f t="shared" si="352"/>
        <v>0.11399959610878377</v>
      </c>
      <c r="AO459" s="5">
        <f t="shared" si="353"/>
        <v>5.0038399084988847E-2</v>
      </c>
      <c r="AP459" s="5">
        <f t="shared" si="354"/>
        <v>4.9919887389945176E-3</v>
      </c>
      <c r="AQ459" s="5">
        <f t="shared" si="355"/>
        <v>1.4993659036228451E-3</v>
      </c>
      <c r="AR459" s="5">
        <f t="shared" si="356"/>
        <v>1.4986793082250819E-3</v>
      </c>
      <c r="AS459" s="5">
        <f t="shared" si="357"/>
        <v>0</v>
      </c>
      <c r="AT459" s="5">
        <f t="shared" si="358"/>
        <v>4.41988983498241E-4</v>
      </c>
      <c r="AU459" s="5">
        <f t="shared" si="359"/>
        <v>0</v>
      </c>
      <c r="AV459" s="1">
        <f t="shared" si="319"/>
        <v>1.0000000000000002</v>
      </c>
    </row>
    <row r="460" spans="1:48">
      <c r="A460" s="1">
        <v>50.8</v>
      </c>
      <c r="B460" s="1">
        <v>1.57</v>
      </c>
      <c r="C460" s="1">
        <v>14.23</v>
      </c>
      <c r="D460" s="1">
        <v>11.82</v>
      </c>
      <c r="E460" s="1">
        <v>6.53</v>
      </c>
      <c r="F460" s="1">
        <v>11.23</v>
      </c>
      <c r="G460" s="1">
        <v>2.85</v>
      </c>
      <c r="H460" s="1">
        <v>0.48</v>
      </c>
      <c r="I460" s="1">
        <v>0.25</v>
      </c>
      <c r="J460" s="1">
        <v>0.2</v>
      </c>
      <c r="K460" s="1"/>
      <c r="L460" s="1"/>
      <c r="M460" s="1"/>
      <c r="N460" s="3">
        <f t="shared" si="360"/>
        <v>99.96</v>
      </c>
      <c r="O460" s="2">
        <v>1177</v>
      </c>
      <c r="P460" s="2">
        <v>1E-4</v>
      </c>
      <c r="Q460" s="2" t="s">
        <v>10</v>
      </c>
      <c r="S460" s="2" t="s">
        <v>137</v>
      </c>
      <c r="T460" s="5">
        <f t="shared" si="333"/>
        <v>0.84553928095872166</v>
      </c>
      <c r="U460" s="5">
        <f t="shared" si="334"/>
        <v>1.9649561952440549E-2</v>
      </c>
      <c r="V460" s="5">
        <f t="shared" si="335"/>
        <v>0.2791290702236171</v>
      </c>
      <c r="W460" s="5">
        <f t="shared" si="336"/>
        <v>0.16450939457202507</v>
      </c>
      <c r="X460" s="5">
        <f t="shared" si="337"/>
        <v>0.1620347394540943</v>
      </c>
      <c r="Y460" s="5">
        <f t="shared" si="338"/>
        <v>0.20024964336661913</v>
      </c>
      <c r="Z460" s="5">
        <f t="shared" si="339"/>
        <v>9.1965150048402722E-2</v>
      </c>
      <c r="AA460" s="5">
        <f t="shared" si="340"/>
        <v>1.019108280254777E-2</v>
      </c>
      <c r="AB460" s="5">
        <f t="shared" si="341"/>
        <v>3.5241048773611504E-3</v>
      </c>
      <c r="AC460" s="5">
        <f t="shared" si="342"/>
        <v>2.8179928845679667E-3</v>
      </c>
      <c r="AD460" s="5">
        <f t="shared" si="343"/>
        <v>0</v>
      </c>
      <c r="AE460" s="5">
        <f t="shared" si="344"/>
        <v>0</v>
      </c>
      <c r="AF460" s="5">
        <f t="shared" si="345"/>
        <v>0</v>
      </c>
      <c r="AG460" s="1">
        <f t="shared" si="318"/>
        <v>1.7796100211403973</v>
      </c>
      <c r="AH460" s="1"/>
      <c r="AI460" s="5">
        <f t="shared" si="347"/>
        <v>0.47512616298760169</v>
      </c>
      <c r="AJ460" s="5">
        <f t="shared" si="348"/>
        <v>1.1041498822224462E-2</v>
      </c>
      <c r="AK460" s="5">
        <f t="shared" si="349"/>
        <v>0.15684844820369553</v>
      </c>
      <c r="AL460" s="5">
        <f t="shared" si="350"/>
        <v>9.2441261072808131E-2</v>
      </c>
      <c r="AM460" s="5">
        <f t="shared" si="351"/>
        <v>9.1050700731759374E-2</v>
      </c>
      <c r="AN460" s="5">
        <f t="shared" si="352"/>
        <v>0.11252445254174089</v>
      </c>
      <c r="AO460" s="5">
        <f t="shared" si="353"/>
        <v>5.1677136538863862E-2</v>
      </c>
      <c r="AP460" s="5">
        <f t="shared" si="354"/>
        <v>5.7265820497106393E-3</v>
      </c>
      <c r="AQ460" s="5">
        <f t="shared" si="355"/>
        <v>1.9802680562019189E-3</v>
      </c>
      <c r="AR460" s="5">
        <f t="shared" si="356"/>
        <v>1.5834889953935862E-3</v>
      </c>
      <c r="AS460" s="5">
        <f t="shared" si="357"/>
        <v>0</v>
      </c>
      <c r="AT460" s="5">
        <f t="shared" si="358"/>
        <v>0</v>
      </c>
      <c r="AU460" s="5">
        <f t="shared" si="359"/>
        <v>0</v>
      </c>
      <c r="AV460" s="1">
        <f t="shared" si="319"/>
        <v>1</v>
      </c>
    </row>
    <row r="461" spans="1:48">
      <c r="A461" s="1">
        <v>50.88</v>
      </c>
      <c r="B461" s="1">
        <v>2.36</v>
      </c>
      <c r="C461" s="1">
        <v>13.64</v>
      </c>
      <c r="D461" s="1">
        <v>13.57</v>
      </c>
      <c r="E461" s="1">
        <v>5.47</v>
      </c>
      <c r="F461" s="1">
        <v>9.94</v>
      </c>
      <c r="G461" s="1">
        <v>3.05</v>
      </c>
      <c r="H461" s="1">
        <v>0.67</v>
      </c>
      <c r="I461" s="1">
        <v>0.2</v>
      </c>
      <c r="J461" s="1">
        <v>0.25</v>
      </c>
      <c r="K461" s="1"/>
      <c r="L461" s="1"/>
      <c r="M461" s="1"/>
      <c r="N461" s="3">
        <f t="shared" si="360"/>
        <v>100.02999999999999</v>
      </c>
      <c r="O461" s="2">
        <v>1158</v>
      </c>
      <c r="P461" s="2">
        <v>1E-4</v>
      </c>
      <c r="Q461" s="2" t="s">
        <v>10</v>
      </c>
      <c r="S461" s="2" t="s">
        <v>137</v>
      </c>
      <c r="T461" s="5">
        <f t="shared" si="333"/>
        <v>0.84687083888149139</v>
      </c>
      <c r="U461" s="5">
        <f t="shared" si="334"/>
        <v>2.9536921151439296E-2</v>
      </c>
      <c r="V461" s="5">
        <f t="shared" si="335"/>
        <v>0.26755590427618675</v>
      </c>
      <c r="W461" s="5">
        <f t="shared" si="336"/>
        <v>0.18886569241475298</v>
      </c>
      <c r="X461" s="5">
        <f t="shared" si="337"/>
        <v>0.13573200992555831</v>
      </c>
      <c r="Y461" s="5">
        <f t="shared" si="338"/>
        <v>0.17724679029957205</v>
      </c>
      <c r="Z461" s="5">
        <f t="shared" si="339"/>
        <v>9.8418844788641491E-2</v>
      </c>
      <c r="AA461" s="5">
        <f t="shared" si="340"/>
        <v>1.4225053078556264E-2</v>
      </c>
      <c r="AB461" s="5">
        <f t="shared" si="341"/>
        <v>2.8192839018889204E-3</v>
      </c>
      <c r="AC461" s="5">
        <f t="shared" si="342"/>
        <v>3.5224911057099581E-3</v>
      </c>
      <c r="AD461" s="5">
        <f t="shared" si="343"/>
        <v>0</v>
      </c>
      <c r="AE461" s="5">
        <f t="shared" si="344"/>
        <v>0</v>
      </c>
      <c r="AF461" s="5">
        <f t="shared" si="345"/>
        <v>0</v>
      </c>
      <c r="AG461" s="1">
        <f t="shared" si="318"/>
        <v>1.7647938298237973</v>
      </c>
      <c r="AH461" s="1"/>
      <c r="AI461" s="5">
        <f t="shared" si="347"/>
        <v>0.47986956015482313</v>
      </c>
      <c r="AJ461" s="5">
        <f t="shared" si="348"/>
        <v>1.6736754544517167E-2</v>
      </c>
      <c r="AK461" s="5">
        <f t="shared" si="349"/>
        <v>0.1516074567774868</v>
      </c>
      <c r="AL461" s="5">
        <f t="shared" si="350"/>
        <v>0.10701855889512597</v>
      </c>
      <c r="AM461" s="5">
        <f t="shared" si="351"/>
        <v>7.6910972620020002E-2</v>
      </c>
      <c r="AN461" s="5">
        <f t="shared" si="352"/>
        <v>0.10043484247520797</v>
      </c>
      <c r="AO461" s="5">
        <f t="shared" si="353"/>
        <v>5.5767899414328727E-2</v>
      </c>
      <c r="AP461" s="5">
        <f t="shared" si="354"/>
        <v>8.0604617027568246E-3</v>
      </c>
      <c r="AQ461" s="5">
        <f t="shared" si="355"/>
        <v>1.5975145958949815E-3</v>
      </c>
      <c r="AR461" s="5">
        <f t="shared" si="356"/>
        <v>1.9959788198384933E-3</v>
      </c>
      <c r="AS461" s="5">
        <f t="shared" si="357"/>
        <v>0</v>
      </c>
      <c r="AT461" s="5">
        <f t="shared" si="358"/>
        <v>0</v>
      </c>
      <c r="AU461" s="5">
        <f t="shared" si="359"/>
        <v>0</v>
      </c>
      <c r="AV461" s="1">
        <f t="shared" si="319"/>
        <v>1.0000000000000002</v>
      </c>
    </row>
    <row r="462" spans="1:48">
      <c r="A462" s="1">
        <v>51.85</v>
      </c>
      <c r="B462" s="1">
        <v>2.72</v>
      </c>
      <c r="C462" s="1">
        <v>13.44</v>
      </c>
      <c r="D462" s="1">
        <v>14.16</v>
      </c>
      <c r="E462" s="1">
        <v>5.07</v>
      </c>
      <c r="F462" s="1">
        <v>9.56</v>
      </c>
      <c r="G462" s="1">
        <v>3.04</v>
      </c>
      <c r="H462" s="1">
        <v>0.81</v>
      </c>
      <c r="I462" s="1">
        <v>0.21</v>
      </c>
      <c r="J462" s="1">
        <v>0.32</v>
      </c>
      <c r="K462" s="1"/>
      <c r="L462" s="1"/>
      <c r="M462" s="1"/>
      <c r="N462" s="3">
        <f t="shared" si="360"/>
        <v>101.18</v>
      </c>
      <c r="O462" s="2">
        <v>1148</v>
      </c>
      <c r="P462" s="2">
        <v>1E-4</v>
      </c>
      <c r="Q462" s="2" t="s">
        <v>10</v>
      </c>
      <c r="S462" s="2" t="s">
        <v>137</v>
      </c>
      <c r="T462" s="5">
        <f t="shared" si="333"/>
        <v>0.86301597869507329</v>
      </c>
      <c r="U462" s="5">
        <f t="shared" si="334"/>
        <v>3.4042553191489362E-2</v>
      </c>
      <c r="V462" s="5">
        <f t="shared" si="335"/>
        <v>0.26363279717536292</v>
      </c>
      <c r="W462" s="5">
        <f t="shared" si="336"/>
        <v>0.19707724425887266</v>
      </c>
      <c r="X462" s="5">
        <f t="shared" si="337"/>
        <v>0.12580645161290324</v>
      </c>
      <c r="Y462" s="5">
        <f t="shared" si="338"/>
        <v>0.17047075606276749</v>
      </c>
      <c r="Z462" s="5">
        <f t="shared" si="339"/>
        <v>9.8096160051629563E-2</v>
      </c>
      <c r="AA462" s="5">
        <f t="shared" si="340"/>
        <v>1.7197452229299363E-2</v>
      </c>
      <c r="AB462" s="5">
        <f t="shared" si="341"/>
        <v>2.9602480969833662E-3</v>
      </c>
      <c r="AC462" s="5">
        <f t="shared" si="342"/>
        <v>4.5087886153087463E-3</v>
      </c>
      <c r="AD462" s="5">
        <f t="shared" si="343"/>
        <v>0</v>
      </c>
      <c r="AE462" s="5">
        <f t="shared" si="344"/>
        <v>0</v>
      </c>
      <c r="AF462" s="5">
        <f t="shared" si="345"/>
        <v>0</v>
      </c>
      <c r="AG462" s="1">
        <f t="shared" si="318"/>
        <v>1.77680842998969</v>
      </c>
      <c r="AH462" s="1"/>
      <c r="AI462" s="5">
        <f t="shared" si="347"/>
        <v>0.48571132606573741</v>
      </c>
      <c r="AJ462" s="5">
        <f t="shared" si="348"/>
        <v>1.9159382979563471E-2</v>
      </c>
      <c r="AK462" s="5">
        <f t="shared" si="349"/>
        <v>0.1483743507322805</v>
      </c>
      <c r="AL462" s="5">
        <f t="shared" si="350"/>
        <v>0.11091642797981108</v>
      </c>
      <c r="AM462" s="5">
        <f t="shared" si="351"/>
        <v>7.0804735890201309E-2</v>
      </c>
      <c r="AN462" s="5">
        <f t="shared" si="352"/>
        <v>9.5942113502780174E-2</v>
      </c>
      <c r="AO462" s="5">
        <f t="shared" si="353"/>
        <v>5.520919329057819E-2</v>
      </c>
      <c r="AP462" s="5">
        <f t="shared" si="354"/>
        <v>9.6788443475581392E-3</v>
      </c>
      <c r="AQ462" s="5">
        <f t="shared" si="355"/>
        <v>1.6660479807609552E-3</v>
      </c>
      <c r="AR462" s="5">
        <f t="shared" si="356"/>
        <v>2.537577230728756E-3</v>
      </c>
      <c r="AS462" s="5">
        <f t="shared" si="357"/>
        <v>0</v>
      </c>
      <c r="AT462" s="5">
        <f t="shared" si="358"/>
        <v>0</v>
      </c>
      <c r="AU462" s="5">
        <f t="shared" si="359"/>
        <v>0</v>
      </c>
      <c r="AV462" s="1">
        <f t="shared" si="319"/>
        <v>1</v>
      </c>
    </row>
    <row r="463" spans="1:48">
      <c r="A463" s="1">
        <v>52.02</v>
      </c>
      <c r="B463" s="1">
        <v>2.67</v>
      </c>
      <c r="C463" s="1">
        <v>12.98</v>
      </c>
      <c r="D463" s="1">
        <v>14.13</v>
      </c>
      <c r="E463" s="1">
        <v>5.0599999999999996</v>
      </c>
      <c r="F463" s="1">
        <v>9.34</v>
      </c>
      <c r="G463" s="1">
        <v>2.65</v>
      </c>
      <c r="H463" s="1">
        <v>0.74</v>
      </c>
      <c r="I463" s="1">
        <v>0.25</v>
      </c>
      <c r="J463" s="1">
        <v>0.31</v>
      </c>
      <c r="K463" s="1"/>
      <c r="L463" s="1"/>
      <c r="M463" s="1"/>
      <c r="N463" s="3">
        <f t="shared" si="360"/>
        <v>100.15</v>
      </c>
      <c r="O463" s="2">
        <v>1136</v>
      </c>
      <c r="P463" s="2">
        <v>1E-4</v>
      </c>
      <c r="Q463" s="2" t="s">
        <v>10</v>
      </c>
      <c r="S463" s="2" t="s">
        <v>137</v>
      </c>
      <c r="T463" s="5">
        <f t="shared" si="333"/>
        <v>0.86584553928095875</v>
      </c>
      <c r="U463" s="5">
        <f t="shared" si="334"/>
        <v>3.3416770963704628E-2</v>
      </c>
      <c r="V463" s="5">
        <f t="shared" si="335"/>
        <v>0.25460965084346804</v>
      </c>
      <c r="W463" s="5">
        <f t="shared" si="336"/>
        <v>0.19665970772442593</v>
      </c>
      <c r="X463" s="5">
        <f t="shared" si="337"/>
        <v>0.12555831265508685</v>
      </c>
      <c r="Y463" s="5">
        <f t="shared" si="338"/>
        <v>0.16654778887303853</v>
      </c>
      <c r="Z463" s="5">
        <f t="shared" si="339"/>
        <v>8.5511455308163925E-2</v>
      </c>
      <c r="AA463" s="5">
        <f t="shared" si="340"/>
        <v>1.5711252653927813E-2</v>
      </c>
      <c r="AB463" s="5">
        <f t="shared" si="341"/>
        <v>3.5241048773611504E-3</v>
      </c>
      <c r="AC463" s="5">
        <f t="shared" si="342"/>
        <v>4.3678889710803484E-3</v>
      </c>
      <c r="AD463" s="5">
        <f t="shared" si="343"/>
        <v>0</v>
      </c>
      <c r="AE463" s="5">
        <f t="shared" si="344"/>
        <v>0</v>
      </c>
      <c r="AF463" s="5">
        <f t="shared" si="345"/>
        <v>0</v>
      </c>
      <c r="AG463" s="1">
        <f t="shared" ref="AG463:AG545" si="361">SUM(T463:AF463)</f>
        <v>1.7517524721512157</v>
      </c>
      <c r="AH463" s="1"/>
      <c r="AI463" s="5">
        <f t="shared" si="347"/>
        <v>0.4942739074417683</v>
      </c>
      <c r="AJ463" s="5">
        <f t="shared" si="348"/>
        <v>1.9076194550858901E-2</v>
      </c>
      <c r="AK463" s="5">
        <f t="shared" si="349"/>
        <v>0.14534567805164741</v>
      </c>
      <c r="AL463" s="5">
        <f t="shared" si="350"/>
        <v>0.11226455269843043</v>
      </c>
      <c r="AM463" s="5">
        <f t="shared" si="351"/>
        <v>7.1675830147907071E-2</v>
      </c>
      <c r="AN463" s="5">
        <f t="shared" si="352"/>
        <v>9.5074955806120146E-2</v>
      </c>
      <c r="AO463" s="5">
        <f t="shared" si="353"/>
        <v>4.8814804983921475E-2</v>
      </c>
      <c r="AP463" s="5">
        <f t="shared" si="354"/>
        <v>8.9688771123204551E-3</v>
      </c>
      <c r="AQ463" s="5">
        <f t="shared" si="355"/>
        <v>2.0117596140928643E-3</v>
      </c>
      <c r="AR463" s="5">
        <f t="shared" si="356"/>
        <v>2.4934395929331397E-3</v>
      </c>
      <c r="AS463" s="5">
        <f t="shared" si="357"/>
        <v>0</v>
      </c>
      <c r="AT463" s="5">
        <f t="shared" si="358"/>
        <v>0</v>
      </c>
      <c r="AU463" s="5">
        <f t="shared" si="359"/>
        <v>0</v>
      </c>
      <c r="AV463" s="1">
        <f t="shared" ref="AV463:AV545" si="362">SUM(AI463:AU463)</f>
        <v>1</v>
      </c>
    </row>
    <row r="464" spans="1:48">
      <c r="A464" s="1">
        <v>52.42</v>
      </c>
      <c r="B464" s="1">
        <v>3.04</v>
      </c>
      <c r="C464" s="1">
        <v>12.89</v>
      </c>
      <c r="D464" s="1">
        <v>13.51</v>
      </c>
      <c r="E464" s="1">
        <v>4.63</v>
      </c>
      <c r="F464" s="1">
        <v>8.6199999999999992</v>
      </c>
      <c r="G464" s="1">
        <v>2.73</v>
      </c>
      <c r="H464" s="1">
        <v>0.94</v>
      </c>
      <c r="I464" s="1">
        <v>0.23</v>
      </c>
      <c r="J464" s="1">
        <v>0.4</v>
      </c>
      <c r="K464" s="1"/>
      <c r="L464" s="1"/>
      <c r="M464" s="1"/>
      <c r="N464" s="3">
        <f t="shared" si="360"/>
        <v>99.410000000000011</v>
      </c>
      <c r="O464" s="2">
        <v>1130</v>
      </c>
      <c r="P464" s="2">
        <v>1E-4</v>
      </c>
      <c r="Q464" s="2" t="s">
        <v>10</v>
      </c>
      <c r="S464" s="2" t="s">
        <v>138</v>
      </c>
      <c r="T464" s="5">
        <f t="shared" si="333"/>
        <v>0.87250332889480697</v>
      </c>
      <c r="U464" s="5">
        <f t="shared" si="334"/>
        <v>3.8047559449311638E-2</v>
      </c>
      <c r="V464" s="5">
        <f t="shared" si="335"/>
        <v>0.25284425264809735</v>
      </c>
      <c r="W464" s="5">
        <f t="shared" si="336"/>
        <v>0.18803061934585943</v>
      </c>
      <c r="X464" s="5">
        <f t="shared" si="337"/>
        <v>0.11488833746898264</v>
      </c>
      <c r="Y464" s="5">
        <f t="shared" si="338"/>
        <v>0.15370898716119827</v>
      </c>
      <c r="Z464" s="5">
        <f t="shared" si="339"/>
        <v>8.8092933204259441E-2</v>
      </c>
      <c r="AA464" s="5">
        <f t="shared" si="340"/>
        <v>1.9957537154989383E-2</v>
      </c>
      <c r="AB464" s="5">
        <f t="shared" si="341"/>
        <v>3.2421764871722585E-3</v>
      </c>
      <c r="AC464" s="5">
        <f t="shared" si="342"/>
        <v>5.6359857691359334E-3</v>
      </c>
      <c r="AD464" s="5">
        <f t="shared" si="343"/>
        <v>0</v>
      </c>
      <c r="AE464" s="5">
        <f t="shared" si="344"/>
        <v>0</v>
      </c>
      <c r="AF464" s="5">
        <f t="shared" si="345"/>
        <v>0</v>
      </c>
      <c r="AG464" s="1">
        <f t="shared" si="361"/>
        <v>1.7369517175838132</v>
      </c>
      <c r="AH464" s="1"/>
      <c r="AI464" s="5">
        <f t="shared" si="347"/>
        <v>0.5023187000894318</v>
      </c>
      <c r="AJ464" s="5">
        <f t="shared" si="348"/>
        <v>2.1904788178129499E-2</v>
      </c>
      <c r="AK464" s="5">
        <f t="shared" si="349"/>
        <v>0.14556780714654313</v>
      </c>
      <c r="AL464" s="5">
        <f t="shared" si="350"/>
        <v>0.10825322168852192</v>
      </c>
      <c r="AM464" s="5">
        <f t="shared" si="351"/>
        <v>6.6143656329606018E-2</v>
      </c>
      <c r="AN464" s="5">
        <f t="shared" si="352"/>
        <v>8.8493528982495365E-2</v>
      </c>
      <c r="AO464" s="5">
        <f t="shared" si="353"/>
        <v>5.0716972908608604E-2</v>
      </c>
      <c r="AP464" s="5">
        <f t="shared" si="354"/>
        <v>1.1489978076507111E-2</v>
      </c>
      <c r="AQ464" s="5">
        <f t="shared" si="355"/>
        <v>1.8665898737140999E-3</v>
      </c>
      <c r="AR464" s="5">
        <f t="shared" si="356"/>
        <v>3.2447567264425013E-3</v>
      </c>
      <c r="AS464" s="5">
        <f t="shared" si="357"/>
        <v>0</v>
      </c>
      <c r="AT464" s="5">
        <f t="shared" si="358"/>
        <v>0</v>
      </c>
      <c r="AU464" s="5">
        <f t="shared" si="359"/>
        <v>0</v>
      </c>
      <c r="AV464" s="1">
        <f t="shared" si="362"/>
        <v>1</v>
      </c>
    </row>
    <row r="465" spans="1:48">
      <c r="A465" s="1">
        <v>52.6</v>
      </c>
      <c r="B465" s="1">
        <v>3.58</v>
      </c>
      <c r="C465" s="1">
        <v>12.59</v>
      </c>
      <c r="D465" s="1">
        <v>13.06</v>
      </c>
      <c r="E465" s="1">
        <v>4.1500000000000004</v>
      </c>
      <c r="F465" s="1">
        <v>8.1</v>
      </c>
      <c r="G465" s="1">
        <v>2.78</v>
      </c>
      <c r="H465" s="1">
        <v>1.1499999999999999</v>
      </c>
      <c r="I465" s="1">
        <v>0.21</v>
      </c>
      <c r="J465" s="1">
        <v>0.47</v>
      </c>
      <c r="K465" s="1"/>
      <c r="L465" s="1"/>
      <c r="M465" s="1"/>
      <c r="N465" s="3">
        <f>SUM(A465:L465)</f>
        <v>98.69</v>
      </c>
      <c r="O465" s="2">
        <v>1120</v>
      </c>
      <c r="P465" s="2">
        <v>1E-4</v>
      </c>
      <c r="Q465" s="2" t="s">
        <v>10</v>
      </c>
      <c r="S465" s="2" t="s">
        <v>138</v>
      </c>
      <c r="T465" s="5">
        <f t="shared" si="333"/>
        <v>0.87549933422103865</v>
      </c>
      <c r="U465" s="5">
        <f t="shared" si="334"/>
        <v>4.4806007509386729E-2</v>
      </c>
      <c r="V465" s="5">
        <f t="shared" si="335"/>
        <v>0.24695959199686152</v>
      </c>
      <c r="W465" s="5">
        <f t="shared" si="336"/>
        <v>0.181767571329158</v>
      </c>
      <c r="X465" s="5">
        <f t="shared" si="337"/>
        <v>0.10297766749379654</v>
      </c>
      <c r="Y465" s="5">
        <f t="shared" si="338"/>
        <v>0.14443651925820256</v>
      </c>
      <c r="Z465" s="5">
        <f t="shared" si="339"/>
        <v>8.9706356889319133E-2</v>
      </c>
      <c r="AA465" s="5">
        <f t="shared" si="340"/>
        <v>2.4416135881104032E-2</v>
      </c>
      <c r="AB465" s="5">
        <f t="shared" si="341"/>
        <v>2.9602480969833662E-3</v>
      </c>
      <c r="AC465" s="5">
        <f t="shared" si="342"/>
        <v>6.6222832787347207E-3</v>
      </c>
      <c r="AD465" s="5">
        <f t="shared" si="343"/>
        <v>0</v>
      </c>
      <c r="AE465" s="5">
        <f t="shared" si="344"/>
        <v>0</v>
      </c>
      <c r="AF465" s="5">
        <f t="shared" si="345"/>
        <v>0</v>
      </c>
      <c r="AG465" s="1">
        <f t="shared" si="361"/>
        <v>1.7201517159545856</v>
      </c>
      <c r="AH465" s="1"/>
      <c r="AI465" s="5">
        <f t="shared" si="347"/>
        <v>0.50896634645693839</v>
      </c>
      <c r="AJ465" s="5">
        <f t="shared" si="348"/>
        <v>2.6047706777144342E-2</v>
      </c>
      <c r="AK465" s="5">
        <f t="shared" si="349"/>
        <v>0.14356849439865429</v>
      </c>
      <c r="AL465" s="5">
        <f t="shared" si="350"/>
        <v>0.10566949975589067</v>
      </c>
      <c r="AM465" s="5">
        <f t="shared" si="351"/>
        <v>5.9865456365661235E-2</v>
      </c>
      <c r="AN465" s="5">
        <f t="shared" si="352"/>
        <v>8.3967313998258908E-2</v>
      </c>
      <c r="AO465" s="5">
        <f t="shared" si="353"/>
        <v>5.2150258641306672E-2</v>
      </c>
      <c r="AP465" s="5">
        <f t="shared" si="354"/>
        <v>1.419417581289013E-2</v>
      </c>
      <c r="AQ465" s="5">
        <f t="shared" si="355"/>
        <v>1.720922677649162E-3</v>
      </c>
      <c r="AR465" s="5">
        <f t="shared" si="356"/>
        <v>3.8498251156059995E-3</v>
      </c>
      <c r="AS465" s="5">
        <f t="shared" si="357"/>
        <v>0</v>
      </c>
      <c r="AT465" s="5">
        <f t="shared" si="358"/>
        <v>0</v>
      </c>
      <c r="AU465" s="5">
        <f t="shared" si="359"/>
        <v>0</v>
      </c>
      <c r="AV465" s="1">
        <f t="shared" si="362"/>
        <v>0.99999999999999978</v>
      </c>
    </row>
    <row r="466" spans="1:48">
      <c r="A466" s="1">
        <v>51.52</v>
      </c>
      <c r="B466" s="1">
        <v>3.83</v>
      </c>
      <c r="C466" s="1">
        <v>12.62</v>
      </c>
      <c r="D466" s="1">
        <v>14.42</v>
      </c>
      <c r="E466" s="1">
        <v>3.76</v>
      </c>
      <c r="F466" s="1">
        <v>7.72</v>
      </c>
      <c r="G466" s="1">
        <v>2.48</v>
      </c>
      <c r="H466" s="1">
        <v>1.34</v>
      </c>
      <c r="I466" s="1">
        <v>0.23</v>
      </c>
      <c r="J466" s="1">
        <v>0.63</v>
      </c>
      <c r="K466" s="1"/>
      <c r="L466" s="1"/>
      <c r="M466" s="1"/>
      <c r="N466" s="3">
        <f>SUM(A466:L466)</f>
        <v>98.550000000000011</v>
      </c>
      <c r="O466" s="2">
        <v>1111</v>
      </c>
      <c r="P466" s="2">
        <v>1E-4</v>
      </c>
      <c r="Q466" s="2" t="s">
        <v>10</v>
      </c>
      <c r="S466" s="2" t="s">
        <v>138</v>
      </c>
      <c r="T466" s="5">
        <f t="shared" si="333"/>
        <v>0.85752330226364859</v>
      </c>
      <c r="U466" s="5">
        <f t="shared" si="334"/>
        <v>4.7934918648310385E-2</v>
      </c>
      <c r="V466" s="5">
        <f t="shared" si="335"/>
        <v>0.2475480580619851</v>
      </c>
      <c r="W466" s="5">
        <f t="shared" si="336"/>
        <v>0.20069589422407796</v>
      </c>
      <c r="X466" s="5">
        <f t="shared" si="337"/>
        <v>9.330024813895782E-2</v>
      </c>
      <c r="Y466" s="5">
        <f t="shared" si="338"/>
        <v>0.13766048502139799</v>
      </c>
      <c r="Z466" s="5">
        <f t="shared" si="339"/>
        <v>8.0025814778960952E-2</v>
      </c>
      <c r="AA466" s="5">
        <f t="shared" si="340"/>
        <v>2.8450106157112527E-2</v>
      </c>
      <c r="AB466" s="5">
        <f t="shared" si="341"/>
        <v>3.2421764871722585E-3</v>
      </c>
      <c r="AC466" s="5">
        <f t="shared" si="342"/>
        <v>8.8766775863890948E-3</v>
      </c>
      <c r="AD466" s="5">
        <f t="shared" si="343"/>
        <v>0</v>
      </c>
      <c r="AE466" s="5">
        <f t="shared" si="344"/>
        <v>0</v>
      </c>
      <c r="AF466" s="5">
        <f t="shared" si="345"/>
        <v>0</v>
      </c>
      <c r="AG466" s="1">
        <f t="shared" si="361"/>
        <v>1.7052576813680125</v>
      </c>
      <c r="AH466" s="1"/>
      <c r="AI466" s="5">
        <f t="shared" si="347"/>
        <v>0.50287021816885524</v>
      </c>
      <c r="AJ466" s="5">
        <f t="shared" si="348"/>
        <v>2.8110073434681998E-2</v>
      </c>
      <c r="AK466" s="5">
        <f t="shared" si="349"/>
        <v>0.1451675372975855</v>
      </c>
      <c r="AL466" s="5">
        <f t="shared" si="350"/>
        <v>0.11769241471064554</v>
      </c>
      <c r="AM466" s="5">
        <f t="shared" si="351"/>
        <v>5.4713284190638783E-2</v>
      </c>
      <c r="AN466" s="5">
        <f t="shared" si="352"/>
        <v>8.0727086894552103E-2</v>
      </c>
      <c r="AO466" s="5">
        <f t="shared" si="353"/>
        <v>4.6928869257320496E-2</v>
      </c>
      <c r="AP466" s="5">
        <f t="shared" si="354"/>
        <v>1.668375780854946E-2</v>
      </c>
      <c r="AQ466" s="5">
        <f t="shared" si="355"/>
        <v>1.9012824411213209E-3</v>
      </c>
      <c r="AR466" s="5">
        <f t="shared" si="356"/>
        <v>5.2054757960497437E-3</v>
      </c>
      <c r="AS466" s="5">
        <f t="shared" si="357"/>
        <v>0</v>
      </c>
      <c r="AT466" s="5">
        <f t="shared" si="358"/>
        <v>0</v>
      </c>
      <c r="AU466" s="5">
        <f t="shared" si="359"/>
        <v>0</v>
      </c>
      <c r="AV466" s="1">
        <f t="shared" si="362"/>
        <v>1.0000000000000002</v>
      </c>
    </row>
    <row r="467" spans="1:48">
      <c r="A467" s="1">
        <v>48.49</v>
      </c>
      <c r="B467" s="1">
        <v>2.33</v>
      </c>
      <c r="C467" s="1">
        <v>13.72</v>
      </c>
      <c r="D467" s="1">
        <v>13.71</v>
      </c>
      <c r="E467" s="1">
        <v>6.65</v>
      </c>
      <c r="F467" s="1">
        <v>11.74</v>
      </c>
      <c r="G467" s="1">
        <v>1.92</v>
      </c>
      <c r="H467" s="1">
        <v>0.75</v>
      </c>
      <c r="I467" s="1">
        <v>0.24</v>
      </c>
      <c r="J467" s="1">
        <v>0.2</v>
      </c>
      <c r="K467" s="1"/>
      <c r="L467" s="1"/>
      <c r="M467" s="1"/>
      <c r="N467" s="3">
        <v>99.8</v>
      </c>
      <c r="O467" s="17">
        <v>1173</v>
      </c>
      <c r="P467" s="2">
        <v>1E-4</v>
      </c>
      <c r="Q467" s="2" t="s">
        <v>7</v>
      </c>
      <c r="R467" s="2" t="s">
        <v>134</v>
      </c>
      <c r="S467" s="2" t="s">
        <v>137</v>
      </c>
      <c r="T467" s="5">
        <v>0.80710000000000004</v>
      </c>
      <c r="U467" s="5">
        <v>2.92E-2</v>
      </c>
      <c r="V467" s="5">
        <v>0.26910000000000001</v>
      </c>
      <c r="W467" s="5">
        <v>0.1908</v>
      </c>
      <c r="X467" s="5">
        <v>0.16500000000000001</v>
      </c>
      <c r="Y467" s="5">
        <v>0.20930000000000001</v>
      </c>
      <c r="Z467" s="5">
        <v>6.2E-2</v>
      </c>
      <c r="AA467" s="5">
        <v>1.5900000000000001E-2</v>
      </c>
      <c r="AB467" s="5">
        <v>3.3999999999999998E-3</v>
      </c>
      <c r="AC467" s="5">
        <v>2.8E-3</v>
      </c>
      <c r="AD467" s="5">
        <v>0</v>
      </c>
      <c r="AE467" s="5">
        <v>0</v>
      </c>
      <c r="AF467" s="5">
        <v>0</v>
      </c>
      <c r="AG467" s="1">
        <v>1.75</v>
      </c>
      <c r="AH467" s="1"/>
      <c r="AI467" s="5">
        <v>0.46</v>
      </c>
      <c r="AJ467" s="5">
        <v>1.66E-2</v>
      </c>
      <c r="AK467" s="5">
        <v>0.15340000000000001</v>
      </c>
      <c r="AL467" s="5">
        <v>0.1087</v>
      </c>
      <c r="AM467" s="5">
        <v>9.4E-2</v>
      </c>
      <c r="AN467" s="5">
        <v>0.1193</v>
      </c>
      <c r="AO467" s="5">
        <v>3.5299999999999998E-2</v>
      </c>
      <c r="AP467" s="5">
        <v>9.1000000000000004E-3</v>
      </c>
      <c r="AQ467" s="5">
        <v>1.9E-3</v>
      </c>
      <c r="AR467" s="5">
        <v>1.6000000000000001E-3</v>
      </c>
      <c r="AS467" s="5">
        <v>0</v>
      </c>
      <c r="AT467" s="5">
        <v>0</v>
      </c>
      <c r="AU467" s="5">
        <v>0</v>
      </c>
      <c r="AV467" s="1">
        <v>1</v>
      </c>
    </row>
    <row r="468" spans="1:48">
      <c r="A468" s="1">
        <v>48.57</v>
      </c>
      <c r="B468" s="1">
        <v>2.41</v>
      </c>
      <c r="C468" s="1">
        <v>13.51</v>
      </c>
      <c r="D468" s="1">
        <v>14</v>
      </c>
      <c r="E468" s="1">
        <v>6.39</v>
      </c>
      <c r="F468" s="1">
        <v>11.52</v>
      </c>
      <c r="G468" s="1">
        <v>1.92</v>
      </c>
      <c r="H468" s="1">
        <v>0.81</v>
      </c>
      <c r="I468" s="1">
        <v>0.25</v>
      </c>
      <c r="J468" s="1">
        <v>0.21</v>
      </c>
      <c r="K468" s="1"/>
      <c r="L468" s="1"/>
      <c r="M468" s="1"/>
      <c r="N468" s="3">
        <v>99.6</v>
      </c>
      <c r="O468" s="17">
        <v>1163</v>
      </c>
      <c r="P468" s="2">
        <v>1E-4</v>
      </c>
      <c r="Q468" s="2" t="s">
        <v>10</v>
      </c>
      <c r="S468" s="2" t="s">
        <v>137</v>
      </c>
      <c r="T468" s="5">
        <v>0.80840000000000001</v>
      </c>
      <c r="U468" s="5">
        <v>3.0200000000000001E-2</v>
      </c>
      <c r="V468" s="5">
        <v>0.26500000000000001</v>
      </c>
      <c r="W468" s="5">
        <v>0.19489999999999999</v>
      </c>
      <c r="X468" s="5">
        <v>0.15859999999999999</v>
      </c>
      <c r="Y468" s="5">
        <v>0.2054</v>
      </c>
      <c r="Z468" s="5">
        <v>6.2E-2</v>
      </c>
      <c r="AA468" s="5">
        <v>1.72E-2</v>
      </c>
      <c r="AB468" s="5">
        <v>3.5000000000000001E-3</v>
      </c>
      <c r="AC468" s="5">
        <v>3.0000000000000001E-3</v>
      </c>
      <c r="AD468" s="5">
        <v>0</v>
      </c>
      <c r="AE468" s="5">
        <v>0</v>
      </c>
      <c r="AF468" s="5">
        <v>0</v>
      </c>
      <c r="AG468" s="1">
        <v>1.75</v>
      </c>
      <c r="AH468" s="1"/>
      <c r="AI468" s="5">
        <v>0.46250000000000002</v>
      </c>
      <c r="AJ468" s="5">
        <v>1.7299999999999999E-2</v>
      </c>
      <c r="AK468" s="5">
        <v>0.15160000000000001</v>
      </c>
      <c r="AL468" s="5">
        <v>0.1115</v>
      </c>
      <c r="AM468" s="5">
        <v>9.0700000000000003E-2</v>
      </c>
      <c r="AN468" s="5">
        <v>0.11749999999999999</v>
      </c>
      <c r="AO468" s="5">
        <v>3.5400000000000001E-2</v>
      </c>
      <c r="AP468" s="5">
        <v>9.7999999999999997E-3</v>
      </c>
      <c r="AQ468" s="5">
        <v>2E-3</v>
      </c>
      <c r="AR468" s="5">
        <v>1.6999999999999999E-3</v>
      </c>
      <c r="AS468" s="5">
        <v>0</v>
      </c>
      <c r="AT468" s="5">
        <v>0</v>
      </c>
      <c r="AU468" s="5">
        <v>0</v>
      </c>
      <c r="AV468" s="1">
        <v>1</v>
      </c>
    </row>
    <row r="469" spans="1:48">
      <c r="A469" s="1">
        <v>48.13</v>
      </c>
      <c r="B469" s="1">
        <v>2.63</v>
      </c>
      <c r="C469" s="1">
        <v>13.01</v>
      </c>
      <c r="D469" s="1">
        <v>14.48</v>
      </c>
      <c r="E469" s="1">
        <v>5.95</v>
      </c>
      <c r="F469" s="1">
        <v>11.12</v>
      </c>
      <c r="G469" s="1">
        <v>1.92</v>
      </c>
      <c r="H469" s="1">
        <v>0.83</v>
      </c>
      <c r="I469" s="1">
        <v>0.24</v>
      </c>
      <c r="J469" s="1">
        <v>0.24</v>
      </c>
      <c r="K469" s="1"/>
      <c r="L469" s="1"/>
      <c r="M469" s="1"/>
      <c r="N469" s="3">
        <v>98.6</v>
      </c>
      <c r="O469" s="17">
        <v>1154</v>
      </c>
      <c r="P469" s="2">
        <v>1E-4</v>
      </c>
      <c r="Q469" s="2" t="s">
        <v>10</v>
      </c>
      <c r="S469" s="2" t="s">
        <v>137</v>
      </c>
      <c r="T469" s="5">
        <v>0.80110000000000003</v>
      </c>
      <c r="U469" s="5">
        <v>3.2899999999999999E-2</v>
      </c>
      <c r="V469" s="5">
        <v>0.25519999999999998</v>
      </c>
      <c r="W469" s="5">
        <v>0.20150000000000001</v>
      </c>
      <c r="X469" s="5">
        <v>0.14760000000000001</v>
      </c>
      <c r="Y469" s="5">
        <v>0.1983</v>
      </c>
      <c r="Z469" s="5">
        <v>6.2E-2</v>
      </c>
      <c r="AA469" s="5">
        <v>1.7600000000000001E-2</v>
      </c>
      <c r="AB469" s="5">
        <v>3.3999999999999998E-3</v>
      </c>
      <c r="AC469" s="5">
        <v>3.3999999999999998E-3</v>
      </c>
      <c r="AD469" s="5">
        <v>0</v>
      </c>
      <c r="AE469" s="5">
        <v>0</v>
      </c>
      <c r="AF469" s="5">
        <v>0</v>
      </c>
      <c r="AG469" s="1">
        <v>1.72</v>
      </c>
      <c r="AH469" s="1"/>
      <c r="AI469" s="5">
        <v>0.46489999999999998</v>
      </c>
      <c r="AJ469" s="5">
        <v>1.9099999999999999E-2</v>
      </c>
      <c r="AK469" s="5">
        <v>0.14810000000000001</v>
      </c>
      <c r="AL469" s="5">
        <v>0.11700000000000001</v>
      </c>
      <c r="AM469" s="5">
        <v>8.5699999999999998E-2</v>
      </c>
      <c r="AN469" s="5">
        <v>0.11509999999999999</v>
      </c>
      <c r="AO469" s="5">
        <v>3.5999999999999997E-2</v>
      </c>
      <c r="AP469" s="5">
        <v>1.0200000000000001E-2</v>
      </c>
      <c r="AQ469" s="5">
        <v>2E-3</v>
      </c>
      <c r="AR469" s="5">
        <v>2E-3</v>
      </c>
      <c r="AS469" s="5">
        <v>0</v>
      </c>
      <c r="AT469" s="5">
        <v>0</v>
      </c>
      <c r="AU469" s="5">
        <v>0</v>
      </c>
      <c r="AV469" s="1">
        <v>1</v>
      </c>
    </row>
    <row r="470" spans="1:48">
      <c r="A470" s="1">
        <v>48.86</v>
      </c>
      <c r="B470" s="1">
        <v>2.73</v>
      </c>
      <c r="C470" s="1">
        <v>12.93</v>
      </c>
      <c r="D470" s="1">
        <v>15.51</v>
      </c>
      <c r="E470" s="1">
        <v>5.63</v>
      </c>
      <c r="F470" s="1">
        <v>10.8</v>
      </c>
      <c r="G470" s="1">
        <v>1.91</v>
      </c>
      <c r="H470" s="1">
        <v>0.83</v>
      </c>
      <c r="I470" s="1">
        <v>0.23</v>
      </c>
      <c r="J470" s="1">
        <v>0.25</v>
      </c>
      <c r="K470" s="1"/>
      <c r="L470" s="1"/>
      <c r="M470" s="1"/>
      <c r="N470" s="3">
        <v>99.7</v>
      </c>
      <c r="O470" s="17">
        <v>1144</v>
      </c>
      <c r="P470" s="2">
        <v>1E-4</v>
      </c>
      <c r="Q470" s="2" t="s">
        <v>10</v>
      </c>
      <c r="S470" s="2" t="s">
        <v>137</v>
      </c>
      <c r="T470" s="5">
        <v>0.81320000000000003</v>
      </c>
      <c r="U470" s="5">
        <v>3.4200000000000001E-2</v>
      </c>
      <c r="V470" s="5">
        <v>0.25359999999999999</v>
      </c>
      <c r="W470" s="5">
        <v>0.21590000000000001</v>
      </c>
      <c r="X470" s="5">
        <v>0.13969999999999999</v>
      </c>
      <c r="Y470" s="5">
        <v>0.19259999999999999</v>
      </c>
      <c r="Z470" s="5">
        <v>6.1600000000000002E-2</v>
      </c>
      <c r="AA470" s="5">
        <v>1.7600000000000001E-2</v>
      </c>
      <c r="AB470" s="5">
        <v>3.2000000000000002E-3</v>
      </c>
      <c r="AC470" s="5">
        <v>3.5000000000000001E-3</v>
      </c>
      <c r="AD470" s="5">
        <v>0</v>
      </c>
      <c r="AE470" s="5">
        <v>0</v>
      </c>
      <c r="AF470" s="5">
        <v>0</v>
      </c>
      <c r="AG470" s="1">
        <v>1.74</v>
      </c>
      <c r="AH470" s="1"/>
      <c r="AI470" s="5">
        <v>0.46870000000000001</v>
      </c>
      <c r="AJ470" s="5">
        <v>1.9699999999999999E-2</v>
      </c>
      <c r="AK470" s="5">
        <v>0.1462</v>
      </c>
      <c r="AL470" s="5">
        <v>0.1244</v>
      </c>
      <c r="AM470" s="5">
        <v>8.0500000000000002E-2</v>
      </c>
      <c r="AN470" s="5">
        <v>0.111</v>
      </c>
      <c r="AO470" s="5">
        <v>3.5499999999999997E-2</v>
      </c>
      <c r="AP470" s="5">
        <v>1.0200000000000001E-2</v>
      </c>
      <c r="AQ470" s="5">
        <v>1.9E-3</v>
      </c>
      <c r="AR470" s="5">
        <v>2E-3</v>
      </c>
      <c r="AS470" s="5">
        <v>0</v>
      </c>
      <c r="AT470" s="5">
        <v>0</v>
      </c>
      <c r="AU470" s="5">
        <v>0</v>
      </c>
      <c r="AV470" s="1">
        <v>1</v>
      </c>
    </row>
    <row r="471" spans="1:48">
      <c r="A471" s="1">
        <v>48.13</v>
      </c>
      <c r="B471" s="1">
        <v>3.22</v>
      </c>
      <c r="C471" s="1">
        <v>12.72</v>
      </c>
      <c r="D471" s="1">
        <v>15.59</v>
      </c>
      <c r="E471" s="1">
        <v>5.0599999999999996</v>
      </c>
      <c r="F471" s="1">
        <v>10.25</v>
      </c>
      <c r="G471" s="1">
        <v>2.02</v>
      </c>
      <c r="H471" s="1">
        <v>1.2</v>
      </c>
      <c r="I471" s="1">
        <v>0.2</v>
      </c>
      <c r="J471" s="1">
        <v>0.34</v>
      </c>
      <c r="K471" s="1"/>
      <c r="L471" s="1"/>
      <c r="M471" s="1"/>
      <c r="N471" s="3">
        <v>98.7</v>
      </c>
      <c r="O471" s="17">
        <v>1135</v>
      </c>
      <c r="P471" s="2">
        <v>1E-4</v>
      </c>
      <c r="Q471" s="2" t="s">
        <v>10</v>
      </c>
      <c r="S471" s="2" t="s">
        <v>137</v>
      </c>
      <c r="T471" s="5">
        <v>0.80110000000000003</v>
      </c>
      <c r="U471" s="5">
        <v>4.0300000000000002E-2</v>
      </c>
      <c r="V471" s="5">
        <v>0.2495</v>
      </c>
      <c r="W471" s="5">
        <v>0.217</v>
      </c>
      <c r="X471" s="5">
        <v>0.12559999999999999</v>
      </c>
      <c r="Y471" s="5">
        <v>0.18279999999999999</v>
      </c>
      <c r="Z471" s="5">
        <v>6.5199999999999994E-2</v>
      </c>
      <c r="AA471" s="5">
        <v>2.5499999999999998E-2</v>
      </c>
      <c r="AB471" s="5">
        <v>2.8E-3</v>
      </c>
      <c r="AC471" s="5">
        <v>4.7999999999999996E-3</v>
      </c>
      <c r="AD471" s="5">
        <v>0</v>
      </c>
      <c r="AE471" s="5">
        <v>0</v>
      </c>
      <c r="AF471" s="5">
        <v>0</v>
      </c>
      <c r="AG471" s="1">
        <v>1.71</v>
      </c>
      <c r="AH471" s="1"/>
      <c r="AI471" s="5">
        <v>0.46729999999999999</v>
      </c>
      <c r="AJ471" s="5">
        <v>2.35E-2</v>
      </c>
      <c r="AK471" s="5">
        <v>0.14549999999999999</v>
      </c>
      <c r="AL471" s="5">
        <v>0.12659999999999999</v>
      </c>
      <c r="AM471" s="5">
        <v>7.3200000000000001E-2</v>
      </c>
      <c r="AN471" s="5">
        <v>0.1066</v>
      </c>
      <c r="AO471" s="5">
        <v>3.7999999999999999E-2</v>
      </c>
      <c r="AP471" s="5">
        <v>1.49E-2</v>
      </c>
      <c r="AQ471" s="5">
        <v>1.6000000000000001E-3</v>
      </c>
      <c r="AR471" s="5">
        <v>2.8E-3</v>
      </c>
      <c r="AS471" s="5">
        <v>0</v>
      </c>
      <c r="AT471" s="5">
        <v>0</v>
      </c>
      <c r="AU471" s="5">
        <v>0</v>
      </c>
      <c r="AV471" s="1">
        <v>1</v>
      </c>
    </row>
    <row r="472" spans="1:48">
      <c r="A472" s="1">
        <v>48.22</v>
      </c>
      <c r="B472" s="1">
        <v>3.43</v>
      </c>
      <c r="C472" s="1">
        <v>12.53</v>
      </c>
      <c r="D472" s="1">
        <v>16.37</v>
      </c>
      <c r="E472" s="1">
        <v>4.8099999999999996</v>
      </c>
      <c r="F472" s="1">
        <v>9.94</v>
      </c>
      <c r="G472" s="1">
        <v>2.02</v>
      </c>
      <c r="H472" s="1">
        <v>1.25</v>
      </c>
      <c r="I472" s="1">
        <v>0.24</v>
      </c>
      <c r="J472" s="1">
        <v>0.32</v>
      </c>
      <c r="K472" s="1"/>
      <c r="L472" s="1"/>
      <c r="M472" s="1"/>
      <c r="N472" s="3">
        <v>99.1</v>
      </c>
      <c r="O472" s="17">
        <v>1126</v>
      </c>
      <c r="P472" s="2">
        <v>1E-4</v>
      </c>
      <c r="Q472" s="2" t="s">
        <v>10</v>
      </c>
      <c r="S472" s="2" t="s">
        <v>137</v>
      </c>
      <c r="T472" s="5">
        <v>0.80259999999999998</v>
      </c>
      <c r="U472" s="5">
        <v>4.2900000000000001E-2</v>
      </c>
      <c r="V472" s="5">
        <v>0.24579999999999999</v>
      </c>
      <c r="W472" s="5">
        <v>0.2278</v>
      </c>
      <c r="X472" s="5">
        <v>0.11940000000000001</v>
      </c>
      <c r="Y472" s="5">
        <v>0.1772</v>
      </c>
      <c r="Z472" s="5">
        <v>6.5199999999999994E-2</v>
      </c>
      <c r="AA472" s="5">
        <v>2.6499999999999999E-2</v>
      </c>
      <c r="AB472" s="5">
        <v>3.3999999999999998E-3</v>
      </c>
      <c r="AC472" s="5">
        <v>4.4999999999999997E-3</v>
      </c>
      <c r="AD472" s="5">
        <v>0</v>
      </c>
      <c r="AE472" s="5">
        <v>0</v>
      </c>
      <c r="AF472" s="5">
        <v>0</v>
      </c>
      <c r="AG472" s="1">
        <v>1.72</v>
      </c>
      <c r="AH472" s="1"/>
      <c r="AI472" s="5">
        <v>0.46789999999999998</v>
      </c>
      <c r="AJ472" s="5">
        <v>2.5000000000000001E-2</v>
      </c>
      <c r="AK472" s="5">
        <v>0.14330000000000001</v>
      </c>
      <c r="AL472" s="5">
        <v>0.1328</v>
      </c>
      <c r="AM472" s="5">
        <v>6.9599999999999995E-2</v>
      </c>
      <c r="AN472" s="5">
        <v>0.1033</v>
      </c>
      <c r="AO472" s="5">
        <v>3.7999999999999999E-2</v>
      </c>
      <c r="AP472" s="5">
        <v>1.55E-2</v>
      </c>
      <c r="AQ472" s="5">
        <v>2E-3</v>
      </c>
      <c r="AR472" s="5">
        <v>2.5999999999999999E-3</v>
      </c>
      <c r="AS472" s="5">
        <v>0</v>
      </c>
      <c r="AT472" s="5">
        <v>0</v>
      </c>
      <c r="AU472" s="5">
        <v>0</v>
      </c>
      <c r="AV472" s="1">
        <v>1</v>
      </c>
    </row>
    <row r="473" spans="1:48">
      <c r="A473" s="1">
        <v>48.63</v>
      </c>
      <c r="B473" s="1">
        <v>3.91</v>
      </c>
      <c r="C473" s="1">
        <v>12.19</v>
      </c>
      <c r="D473" s="1">
        <v>16.54</v>
      </c>
      <c r="E473" s="1">
        <v>4.21</v>
      </c>
      <c r="F473" s="1">
        <v>9.49</v>
      </c>
      <c r="G473" s="1">
        <v>2.0499999999999998</v>
      </c>
      <c r="H473" s="1">
        <v>1.36</v>
      </c>
      <c r="I473" s="1">
        <v>0.21</v>
      </c>
      <c r="J473" s="1">
        <v>0.34</v>
      </c>
      <c r="K473" s="1"/>
      <c r="L473" s="1"/>
      <c r="M473" s="1"/>
      <c r="N473" s="3">
        <v>98.9</v>
      </c>
      <c r="O473" s="17">
        <v>1117</v>
      </c>
      <c r="P473" s="2">
        <v>1E-4</v>
      </c>
      <c r="Q473" s="2" t="s">
        <v>10</v>
      </c>
      <c r="S473" s="2" t="s">
        <v>137</v>
      </c>
      <c r="T473" s="5">
        <v>0.80940000000000001</v>
      </c>
      <c r="U473" s="5">
        <v>4.8899999999999999E-2</v>
      </c>
      <c r="V473" s="5">
        <v>0.23910000000000001</v>
      </c>
      <c r="W473" s="5">
        <v>0.23019999999999999</v>
      </c>
      <c r="X473" s="5">
        <v>0.1045</v>
      </c>
      <c r="Y473" s="5">
        <v>0.16919999999999999</v>
      </c>
      <c r="Z473" s="5">
        <v>6.6199999999999995E-2</v>
      </c>
      <c r="AA473" s="5">
        <v>2.8899999999999999E-2</v>
      </c>
      <c r="AB473" s="5">
        <v>3.0000000000000001E-3</v>
      </c>
      <c r="AC473" s="5">
        <v>4.7999999999999996E-3</v>
      </c>
      <c r="AD473" s="5">
        <v>0</v>
      </c>
      <c r="AE473" s="5">
        <v>0</v>
      </c>
      <c r="AF473" s="5">
        <v>0</v>
      </c>
      <c r="AG473" s="1">
        <v>1.7</v>
      </c>
      <c r="AH473" s="1"/>
      <c r="AI473" s="5">
        <v>0.47499999999999998</v>
      </c>
      <c r="AJ473" s="5">
        <v>2.87E-2</v>
      </c>
      <c r="AK473" s="5">
        <v>0.14030000000000001</v>
      </c>
      <c r="AL473" s="5">
        <v>0.1351</v>
      </c>
      <c r="AM473" s="5">
        <v>6.13E-2</v>
      </c>
      <c r="AN473" s="5">
        <v>9.9299999999999999E-2</v>
      </c>
      <c r="AO473" s="5">
        <v>3.8800000000000001E-2</v>
      </c>
      <c r="AP473" s="5">
        <v>1.6899999999999998E-2</v>
      </c>
      <c r="AQ473" s="5">
        <v>1.6999999999999999E-3</v>
      </c>
      <c r="AR473" s="5">
        <v>2.8E-3</v>
      </c>
      <c r="AS473" s="5">
        <v>0</v>
      </c>
      <c r="AT473" s="5">
        <v>0</v>
      </c>
      <c r="AU473" s="5">
        <v>0</v>
      </c>
      <c r="AV473" s="1">
        <v>1</v>
      </c>
    </row>
    <row r="474" spans="1:48">
      <c r="A474" s="1">
        <v>48.99</v>
      </c>
      <c r="B474" s="1">
        <v>4.53</v>
      </c>
      <c r="C474" s="1">
        <v>11.55</v>
      </c>
      <c r="D474" s="1">
        <v>17.32</v>
      </c>
      <c r="E474" s="1">
        <v>3.81</v>
      </c>
      <c r="F474" s="1">
        <v>8.76</v>
      </c>
      <c r="G474" s="1">
        <v>1.88</v>
      </c>
      <c r="H474" s="1">
        <v>1.41</v>
      </c>
      <c r="I474" s="1">
        <v>0.26</v>
      </c>
      <c r="J474" s="1">
        <v>0.47</v>
      </c>
      <c r="K474" s="1"/>
      <c r="L474" s="1"/>
      <c r="M474" s="1"/>
      <c r="N474" s="3">
        <v>99</v>
      </c>
      <c r="O474" s="17">
        <v>1097</v>
      </c>
      <c r="P474" s="2">
        <v>1E-4</v>
      </c>
      <c r="Q474" s="2" t="s">
        <v>58</v>
      </c>
      <c r="S474" s="2" t="s">
        <v>137</v>
      </c>
      <c r="T474" s="5">
        <v>0.81540000000000001</v>
      </c>
      <c r="U474" s="5">
        <v>5.67E-2</v>
      </c>
      <c r="V474" s="5">
        <v>0.2266</v>
      </c>
      <c r="W474" s="5">
        <v>0.24110000000000001</v>
      </c>
      <c r="X474" s="5">
        <v>9.4500000000000001E-2</v>
      </c>
      <c r="Y474" s="5">
        <v>0.15620000000000001</v>
      </c>
      <c r="Z474" s="5">
        <v>6.0699999999999997E-2</v>
      </c>
      <c r="AA474" s="5">
        <v>2.9899999999999999E-2</v>
      </c>
      <c r="AB474" s="5">
        <v>3.7000000000000002E-3</v>
      </c>
      <c r="AC474" s="5">
        <v>6.6E-3</v>
      </c>
      <c r="AD474" s="5">
        <v>0</v>
      </c>
      <c r="AE474" s="5">
        <v>0</v>
      </c>
      <c r="AF474" s="5">
        <v>0</v>
      </c>
      <c r="AG474" s="1">
        <v>1.69</v>
      </c>
      <c r="AH474" s="1"/>
      <c r="AI474" s="5">
        <v>0.48209999999999997</v>
      </c>
      <c r="AJ474" s="5">
        <v>3.3500000000000002E-2</v>
      </c>
      <c r="AK474" s="5">
        <v>0.13400000000000001</v>
      </c>
      <c r="AL474" s="5">
        <v>0.14249999999999999</v>
      </c>
      <c r="AM474" s="5">
        <v>5.5899999999999998E-2</v>
      </c>
      <c r="AN474" s="5">
        <v>9.2399999999999996E-2</v>
      </c>
      <c r="AO474" s="5">
        <v>3.5900000000000001E-2</v>
      </c>
      <c r="AP474" s="5">
        <v>1.77E-2</v>
      </c>
      <c r="AQ474" s="5">
        <v>2.2000000000000001E-3</v>
      </c>
      <c r="AR474" s="5">
        <v>3.8999999999999998E-3</v>
      </c>
      <c r="AS474" s="5">
        <v>0</v>
      </c>
      <c r="AT474" s="5">
        <v>0</v>
      </c>
      <c r="AU474" s="5">
        <v>0</v>
      </c>
      <c r="AV474" s="1">
        <v>1</v>
      </c>
    </row>
    <row r="475" spans="1:48">
      <c r="A475" s="1">
        <v>52.33</v>
      </c>
      <c r="B475" s="1">
        <v>3.82</v>
      </c>
      <c r="C475" s="1">
        <v>11.88</v>
      </c>
      <c r="D475" s="1">
        <v>17.260000000000002</v>
      </c>
      <c r="E475" s="1">
        <v>3.41</v>
      </c>
      <c r="F475" s="1">
        <v>8.06</v>
      </c>
      <c r="G475" s="1">
        <v>1.97</v>
      </c>
      <c r="H475" s="1">
        <v>1.77</v>
      </c>
      <c r="I475" s="1">
        <v>0.3</v>
      </c>
      <c r="J475" s="1">
        <v>0.61</v>
      </c>
      <c r="K475" s="1"/>
      <c r="L475" s="1"/>
      <c r="M475" s="1"/>
      <c r="N475" s="3">
        <v>101.4</v>
      </c>
      <c r="O475" s="17">
        <v>1089</v>
      </c>
      <c r="P475" s="2">
        <v>1E-4</v>
      </c>
      <c r="Q475" s="2" t="s">
        <v>83</v>
      </c>
      <c r="S475" s="2" t="s">
        <v>137</v>
      </c>
      <c r="T475" s="5">
        <v>0.871</v>
      </c>
      <c r="U475" s="5">
        <v>4.7800000000000002E-2</v>
      </c>
      <c r="V475" s="5">
        <v>0.23300000000000001</v>
      </c>
      <c r="W475" s="5">
        <v>0.2402</v>
      </c>
      <c r="X475" s="5">
        <v>8.4599999999999995E-2</v>
      </c>
      <c r="Y475" s="5">
        <v>0.14369999999999999</v>
      </c>
      <c r="Z475" s="5">
        <v>6.3600000000000004E-2</v>
      </c>
      <c r="AA475" s="5">
        <v>3.7600000000000001E-2</v>
      </c>
      <c r="AB475" s="5">
        <v>4.1999999999999997E-3</v>
      </c>
      <c r="AC475" s="5">
        <v>8.6E-3</v>
      </c>
      <c r="AD475" s="5">
        <v>0</v>
      </c>
      <c r="AE475" s="5">
        <v>0</v>
      </c>
      <c r="AF475" s="5">
        <v>0</v>
      </c>
      <c r="AG475" s="1">
        <v>1.73</v>
      </c>
      <c r="AH475" s="1"/>
      <c r="AI475" s="5">
        <v>0.50219999999999998</v>
      </c>
      <c r="AJ475" s="5">
        <v>2.76E-2</v>
      </c>
      <c r="AK475" s="5">
        <v>0.13439999999999999</v>
      </c>
      <c r="AL475" s="5">
        <v>0.13850000000000001</v>
      </c>
      <c r="AM475" s="5">
        <v>4.8800000000000003E-2</v>
      </c>
      <c r="AN475" s="5">
        <v>8.2900000000000001E-2</v>
      </c>
      <c r="AO475" s="5">
        <v>3.6700000000000003E-2</v>
      </c>
      <c r="AP475" s="5">
        <v>2.1700000000000001E-2</v>
      </c>
      <c r="AQ475" s="5">
        <v>2.3999999999999998E-3</v>
      </c>
      <c r="AR475" s="5">
        <v>5.0000000000000001E-3</v>
      </c>
      <c r="AS475" s="5">
        <v>0</v>
      </c>
      <c r="AT475" s="5">
        <v>0</v>
      </c>
      <c r="AU475" s="5">
        <v>0</v>
      </c>
      <c r="AV475" s="1">
        <v>1</v>
      </c>
    </row>
    <row r="476" spans="1:48">
      <c r="A476" s="1">
        <v>49.88</v>
      </c>
      <c r="B476" s="1">
        <v>1.69</v>
      </c>
      <c r="C476" s="1">
        <v>14.57</v>
      </c>
      <c r="D476" s="1">
        <v>10.89</v>
      </c>
      <c r="E476" s="1">
        <v>7.99</v>
      </c>
      <c r="F476" s="1">
        <v>12.64</v>
      </c>
      <c r="G476" s="1">
        <v>2.2400000000000002</v>
      </c>
      <c r="H476" s="1">
        <v>0.25</v>
      </c>
      <c r="I476" s="1">
        <v>0.27</v>
      </c>
      <c r="J476" s="1">
        <v>0.17</v>
      </c>
      <c r="K476" s="1"/>
      <c r="L476" s="1"/>
      <c r="M476" s="1"/>
      <c r="N476" s="3">
        <v>100.6</v>
      </c>
      <c r="O476" s="17">
        <v>1201</v>
      </c>
      <c r="P476" s="2">
        <v>1E-4</v>
      </c>
      <c r="Q476" s="2" t="s">
        <v>84</v>
      </c>
      <c r="S476" s="2" t="s">
        <v>137</v>
      </c>
      <c r="T476" s="5">
        <v>0.83020000000000005</v>
      </c>
      <c r="U476" s="5">
        <v>2.12E-2</v>
      </c>
      <c r="V476" s="5">
        <v>0.2858</v>
      </c>
      <c r="W476" s="5">
        <v>0.15160000000000001</v>
      </c>
      <c r="X476" s="5">
        <v>0.1983</v>
      </c>
      <c r="Y476" s="5">
        <v>0.22539999999999999</v>
      </c>
      <c r="Z476" s="5">
        <v>7.2300000000000003E-2</v>
      </c>
      <c r="AA476" s="5">
        <v>5.3E-3</v>
      </c>
      <c r="AB476" s="5">
        <v>3.8E-3</v>
      </c>
      <c r="AC476" s="5">
        <v>2.3999999999999998E-3</v>
      </c>
      <c r="AD476" s="5">
        <v>0</v>
      </c>
      <c r="AE476" s="5">
        <v>0</v>
      </c>
      <c r="AF476" s="5">
        <v>0</v>
      </c>
      <c r="AG476" s="1">
        <v>1.8</v>
      </c>
      <c r="AH476" s="1"/>
      <c r="AI476" s="5">
        <v>0.4622</v>
      </c>
      <c r="AJ476" s="5">
        <v>1.18E-2</v>
      </c>
      <c r="AK476" s="5">
        <v>0.15909999999999999</v>
      </c>
      <c r="AL476" s="5">
        <v>8.4400000000000003E-2</v>
      </c>
      <c r="AM476" s="5">
        <v>0.1104</v>
      </c>
      <c r="AN476" s="5">
        <v>0.1255</v>
      </c>
      <c r="AO476" s="5">
        <v>4.02E-2</v>
      </c>
      <c r="AP476" s="5">
        <v>3.0000000000000001E-3</v>
      </c>
      <c r="AQ476" s="5">
        <v>2.0999999999999999E-3</v>
      </c>
      <c r="AR476" s="5">
        <v>1.2999999999999999E-3</v>
      </c>
      <c r="AS476" s="5">
        <v>0</v>
      </c>
      <c r="AT476" s="5">
        <v>0</v>
      </c>
      <c r="AU476" s="5">
        <v>0</v>
      </c>
      <c r="AV476" s="1">
        <v>1</v>
      </c>
    </row>
    <row r="477" spans="1:48">
      <c r="A477" s="1">
        <v>49.44</v>
      </c>
      <c r="B477" s="1">
        <v>2.2000000000000002</v>
      </c>
      <c r="C477" s="1">
        <v>13.93</v>
      </c>
      <c r="D477" s="1">
        <v>11.9</v>
      </c>
      <c r="E477" s="1">
        <v>7.15</v>
      </c>
      <c r="F477" s="1">
        <v>12.17</v>
      </c>
      <c r="G477" s="1">
        <v>2.2200000000000002</v>
      </c>
      <c r="H477" s="1">
        <v>0.3</v>
      </c>
      <c r="I477" s="1">
        <v>0.2</v>
      </c>
      <c r="J477" s="1">
        <v>0.2</v>
      </c>
      <c r="K477" s="1"/>
      <c r="L477" s="1"/>
      <c r="M477" s="1"/>
      <c r="N477" s="3">
        <v>99.7</v>
      </c>
      <c r="O477" s="17">
        <v>1179</v>
      </c>
      <c r="P477" s="2">
        <v>1E-4</v>
      </c>
      <c r="Q477" s="2" t="s">
        <v>84</v>
      </c>
      <c r="S477" s="2" t="s">
        <v>137</v>
      </c>
      <c r="T477" s="5">
        <v>0.82289999999999996</v>
      </c>
      <c r="U477" s="5">
        <v>2.75E-2</v>
      </c>
      <c r="V477" s="5">
        <v>0.2732</v>
      </c>
      <c r="W477" s="5">
        <v>0.1656</v>
      </c>
      <c r="X477" s="5">
        <v>0.1774</v>
      </c>
      <c r="Y477" s="5">
        <v>0.217</v>
      </c>
      <c r="Z477" s="5">
        <v>7.1599999999999997E-2</v>
      </c>
      <c r="AA477" s="5">
        <v>6.4000000000000003E-3</v>
      </c>
      <c r="AB477" s="5">
        <v>2.8E-3</v>
      </c>
      <c r="AC477" s="5">
        <v>2.8E-3</v>
      </c>
      <c r="AD477" s="5">
        <v>0</v>
      </c>
      <c r="AE477" s="5">
        <v>0</v>
      </c>
      <c r="AF477" s="5">
        <v>0</v>
      </c>
      <c r="AG477" s="1">
        <v>1.77</v>
      </c>
      <c r="AH477" s="1"/>
      <c r="AI477" s="5">
        <v>0.46560000000000001</v>
      </c>
      <c r="AJ477" s="5">
        <v>1.5599999999999999E-2</v>
      </c>
      <c r="AK477" s="5">
        <v>0.15459999999999999</v>
      </c>
      <c r="AL477" s="5">
        <v>9.3700000000000006E-2</v>
      </c>
      <c r="AM477" s="5">
        <v>0.1004</v>
      </c>
      <c r="AN477" s="5">
        <v>0.12280000000000001</v>
      </c>
      <c r="AO477" s="5">
        <v>4.0500000000000001E-2</v>
      </c>
      <c r="AP477" s="5">
        <v>3.5999999999999999E-3</v>
      </c>
      <c r="AQ477" s="5">
        <v>1.6000000000000001E-3</v>
      </c>
      <c r="AR477" s="5">
        <v>1.6000000000000001E-3</v>
      </c>
      <c r="AS477" s="5">
        <v>0</v>
      </c>
      <c r="AT477" s="5">
        <v>0</v>
      </c>
      <c r="AU477" s="5">
        <v>0</v>
      </c>
      <c r="AV477" s="1">
        <v>1</v>
      </c>
    </row>
    <row r="478" spans="1:48">
      <c r="A478" s="1">
        <v>48.62</v>
      </c>
      <c r="B478" s="1">
        <v>2.79</v>
      </c>
      <c r="C478" s="1">
        <v>12.93</v>
      </c>
      <c r="D478" s="1">
        <v>13.91</v>
      </c>
      <c r="E478" s="1">
        <v>6.07</v>
      </c>
      <c r="F478" s="1">
        <v>10.66</v>
      </c>
      <c r="G478" s="1">
        <v>2.61</v>
      </c>
      <c r="H478" s="1">
        <v>0.43</v>
      </c>
      <c r="I478" s="1">
        <v>0.2</v>
      </c>
      <c r="J478" s="1">
        <v>0.28000000000000003</v>
      </c>
      <c r="K478" s="1"/>
      <c r="L478" s="1"/>
      <c r="M478" s="1"/>
      <c r="N478" s="3">
        <v>98.5</v>
      </c>
      <c r="O478" s="17">
        <v>1161</v>
      </c>
      <c r="P478" s="2">
        <v>1E-4</v>
      </c>
      <c r="Q478" s="2" t="s">
        <v>84</v>
      </c>
      <c r="S478" s="2" t="s">
        <v>137</v>
      </c>
      <c r="T478" s="5">
        <v>0.80930000000000002</v>
      </c>
      <c r="U478" s="5">
        <v>3.49E-2</v>
      </c>
      <c r="V478" s="5">
        <v>0.25359999999999999</v>
      </c>
      <c r="W478" s="5">
        <v>0.19359999999999999</v>
      </c>
      <c r="X478" s="5">
        <v>0.15060000000000001</v>
      </c>
      <c r="Y478" s="5">
        <v>0.19009999999999999</v>
      </c>
      <c r="Z478" s="5">
        <v>8.4199999999999997E-2</v>
      </c>
      <c r="AA478" s="5">
        <v>9.1000000000000004E-3</v>
      </c>
      <c r="AB478" s="5">
        <v>2.8E-3</v>
      </c>
      <c r="AC478" s="5">
        <v>3.8999999999999998E-3</v>
      </c>
      <c r="AD478" s="5">
        <v>0</v>
      </c>
      <c r="AE478" s="5">
        <v>0</v>
      </c>
      <c r="AF478" s="5">
        <v>0</v>
      </c>
      <c r="AG478" s="1">
        <v>1.73</v>
      </c>
      <c r="AH478" s="1"/>
      <c r="AI478" s="5">
        <v>0.4672</v>
      </c>
      <c r="AJ478" s="5">
        <v>2.0199999999999999E-2</v>
      </c>
      <c r="AK478" s="5">
        <v>0.1464</v>
      </c>
      <c r="AL478" s="5">
        <v>0.1118</v>
      </c>
      <c r="AM478" s="5">
        <v>8.6999999999999994E-2</v>
      </c>
      <c r="AN478" s="5">
        <v>0.10970000000000001</v>
      </c>
      <c r="AO478" s="5">
        <v>4.8599999999999997E-2</v>
      </c>
      <c r="AP478" s="5">
        <v>5.3E-3</v>
      </c>
      <c r="AQ478" s="5">
        <v>1.6000000000000001E-3</v>
      </c>
      <c r="AR478" s="5">
        <v>2.3E-3</v>
      </c>
      <c r="AS478" s="5">
        <v>0</v>
      </c>
      <c r="AT478" s="5">
        <v>0</v>
      </c>
      <c r="AU478" s="5">
        <v>0</v>
      </c>
      <c r="AV478" s="1">
        <v>1</v>
      </c>
    </row>
    <row r="479" spans="1:48">
      <c r="A479" s="1">
        <v>48.07</v>
      </c>
      <c r="B479" s="1">
        <v>4.03</v>
      </c>
      <c r="C479" s="1">
        <v>12.04</v>
      </c>
      <c r="D479" s="1">
        <v>15.89</v>
      </c>
      <c r="E479" s="1">
        <v>4.8099999999999996</v>
      </c>
      <c r="F479" s="1">
        <v>9.61</v>
      </c>
      <c r="G479" s="1">
        <v>2.35</v>
      </c>
      <c r="H479" s="1">
        <v>0.69</v>
      </c>
      <c r="I479" s="1">
        <v>0.28000000000000003</v>
      </c>
      <c r="J479" s="1">
        <v>0.44</v>
      </c>
      <c r="K479" s="1"/>
      <c r="L479" s="1"/>
      <c r="M479" s="1"/>
      <c r="N479" s="3">
        <v>98.2</v>
      </c>
      <c r="O479" s="17">
        <v>1138</v>
      </c>
      <c r="P479" s="2">
        <v>1E-4</v>
      </c>
      <c r="Q479" s="2" t="s">
        <v>84</v>
      </c>
      <c r="S479" s="2" t="s">
        <v>137</v>
      </c>
      <c r="T479" s="5">
        <v>0.80010000000000003</v>
      </c>
      <c r="U479" s="5">
        <v>5.04E-2</v>
      </c>
      <c r="V479" s="5">
        <v>0.23619999999999999</v>
      </c>
      <c r="W479" s="5">
        <v>0.22120000000000001</v>
      </c>
      <c r="X479" s="5">
        <v>0.11940000000000001</v>
      </c>
      <c r="Y479" s="5">
        <v>0.1714</v>
      </c>
      <c r="Z479" s="5">
        <v>7.5800000000000006E-2</v>
      </c>
      <c r="AA479" s="5">
        <v>1.46E-2</v>
      </c>
      <c r="AB479" s="5">
        <v>3.8999999999999998E-3</v>
      </c>
      <c r="AC479" s="5">
        <v>6.1999999999999998E-3</v>
      </c>
      <c r="AD479" s="5">
        <v>0</v>
      </c>
      <c r="AE479" s="5">
        <v>0</v>
      </c>
      <c r="AF479" s="5">
        <v>0</v>
      </c>
      <c r="AG479" s="1">
        <v>1.7</v>
      </c>
      <c r="AH479" s="1"/>
      <c r="AI479" s="5">
        <v>0.47089999999999999</v>
      </c>
      <c r="AJ479" s="5">
        <v>2.9700000000000001E-2</v>
      </c>
      <c r="AK479" s="5">
        <v>0.13900000000000001</v>
      </c>
      <c r="AL479" s="5">
        <v>0.13020000000000001</v>
      </c>
      <c r="AM479" s="5">
        <v>7.0199999999999999E-2</v>
      </c>
      <c r="AN479" s="5">
        <v>0.1008</v>
      </c>
      <c r="AO479" s="5">
        <v>4.4600000000000001E-2</v>
      </c>
      <c r="AP479" s="5">
        <v>8.6E-3</v>
      </c>
      <c r="AQ479" s="5">
        <v>2.3E-3</v>
      </c>
      <c r="AR479" s="5">
        <v>3.5999999999999999E-3</v>
      </c>
      <c r="AS479" s="5">
        <v>0</v>
      </c>
      <c r="AT479" s="5">
        <v>0</v>
      </c>
      <c r="AU479" s="5">
        <v>0</v>
      </c>
      <c r="AV479" s="1">
        <v>1</v>
      </c>
    </row>
    <row r="480" spans="1:48">
      <c r="A480" s="1">
        <v>48.65</v>
      </c>
      <c r="B480" s="1">
        <v>4.4800000000000004</v>
      </c>
      <c r="C480" s="1">
        <v>11.57</v>
      </c>
      <c r="D480" s="1">
        <v>16.8</v>
      </c>
      <c r="E480" s="1">
        <v>4.2300000000000004</v>
      </c>
      <c r="F480" s="1">
        <v>8.94</v>
      </c>
      <c r="G480" s="1">
        <v>2.1</v>
      </c>
      <c r="H480" s="1">
        <v>0.88</v>
      </c>
      <c r="I480" s="1">
        <v>0.27</v>
      </c>
      <c r="J480" s="1">
        <v>0.71</v>
      </c>
      <c r="K480" s="1"/>
      <c r="L480" s="1"/>
      <c r="M480" s="1"/>
      <c r="N480" s="3">
        <v>98.6</v>
      </c>
      <c r="O480" s="17">
        <v>1116</v>
      </c>
      <c r="P480" s="2">
        <v>1E-4</v>
      </c>
      <c r="Q480" s="2" t="s">
        <v>85</v>
      </c>
      <c r="S480" s="2" t="s">
        <v>137</v>
      </c>
      <c r="T480" s="5">
        <v>0.80979999999999996</v>
      </c>
      <c r="U480" s="5">
        <v>5.6099999999999997E-2</v>
      </c>
      <c r="V480" s="5">
        <v>0.22700000000000001</v>
      </c>
      <c r="W480" s="5">
        <v>0.23380000000000001</v>
      </c>
      <c r="X480" s="5">
        <v>0.105</v>
      </c>
      <c r="Y480" s="5">
        <v>0.15939999999999999</v>
      </c>
      <c r="Z480" s="5">
        <v>6.7799999999999999E-2</v>
      </c>
      <c r="AA480" s="5">
        <v>1.8700000000000001E-2</v>
      </c>
      <c r="AB480" s="5">
        <v>3.8E-3</v>
      </c>
      <c r="AC480" s="5">
        <v>0.01</v>
      </c>
      <c r="AD480" s="5">
        <v>0</v>
      </c>
      <c r="AE480" s="5">
        <v>0</v>
      </c>
      <c r="AF480" s="5">
        <v>0</v>
      </c>
      <c r="AG480" s="1">
        <v>1.69</v>
      </c>
      <c r="AH480" s="1"/>
      <c r="AI480" s="5">
        <v>0.4788</v>
      </c>
      <c r="AJ480" s="5">
        <v>3.32E-2</v>
      </c>
      <c r="AK480" s="5">
        <v>0.13420000000000001</v>
      </c>
      <c r="AL480" s="5">
        <v>0.13830000000000001</v>
      </c>
      <c r="AM480" s="5">
        <v>6.2100000000000002E-2</v>
      </c>
      <c r="AN480" s="5">
        <v>9.4299999999999995E-2</v>
      </c>
      <c r="AO480" s="5">
        <v>4.0099999999999997E-2</v>
      </c>
      <c r="AP480" s="5">
        <v>1.0999999999999999E-2</v>
      </c>
      <c r="AQ480" s="5">
        <v>2.3E-3</v>
      </c>
      <c r="AR480" s="5">
        <v>5.8999999999999999E-3</v>
      </c>
      <c r="AS480" s="5">
        <v>0</v>
      </c>
      <c r="AT480" s="5">
        <v>0</v>
      </c>
      <c r="AU480" s="5">
        <v>0</v>
      </c>
      <c r="AV480" s="1">
        <v>1</v>
      </c>
    </row>
    <row r="481" spans="1:48">
      <c r="A481" s="1">
        <v>48.49</v>
      </c>
      <c r="B481" s="1">
        <v>2.3199999999999998</v>
      </c>
      <c r="C481" s="1">
        <v>13.62</v>
      </c>
      <c r="D481" s="1">
        <v>13.81</v>
      </c>
      <c r="E481" s="1">
        <v>6.78</v>
      </c>
      <c r="F481" s="1">
        <v>11.59</v>
      </c>
      <c r="G481" s="1">
        <v>2.35</v>
      </c>
      <c r="H481" s="1">
        <v>0.37</v>
      </c>
      <c r="I481" s="1">
        <v>0.24</v>
      </c>
      <c r="J481" s="1">
        <v>0.19</v>
      </c>
      <c r="K481" s="1"/>
      <c r="L481" s="1"/>
      <c r="M481" s="1"/>
      <c r="N481" s="3">
        <v>99.8</v>
      </c>
      <c r="O481" s="17">
        <v>1173</v>
      </c>
      <c r="P481" s="2">
        <v>1E-4</v>
      </c>
      <c r="Q481" s="2" t="s">
        <v>7</v>
      </c>
      <c r="S481" s="2" t="s">
        <v>137</v>
      </c>
      <c r="T481" s="5">
        <v>0.80710000000000004</v>
      </c>
      <c r="U481" s="5">
        <v>2.9000000000000001E-2</v>
      </c>
      <c r="V481" s="5">
        <v>0.26719999999999999</v>
      </c>
      <c r="W481" s="5">
        <v>0.19220000000000001</v>
      </c>
      <c r="X481" s="5">
        <v>0.16819999999999999</v>
      </c>
      <c r="Y481" s="5">
        <v>0.20669999999999999</v>
      </c>
      <c r="Z481" s="5">
        <v>7.5800000000000006E-2</v>
      </c>
      <c r="AA481" s="5">
        <v>7.9000000000000008E-3</v>
      </c>
      <c r="AB481" s="5">
        <v>3.3999999999999998E-3</v>
      </c>
      <c r="AC481" s="5">
        <v>2.7000000000000001E-3</v>
      </c>
      <c r="AD481" s="5">
        <v>0</v>
      </c>
      <c r="AE481" s="5">
        <v>0</v>
      </c>
      <c r="AF481" s="5">
        <v>0</v>
      </c>
      <c r="AG481" s="1">
        <v>1.76</v>
      </c>
      <c r="AH481" s="1"/>
      <c r="AI481" s="5">
        <v>0.45850000000000002</v>
      </c>
      <c r="AJ481" s="5">
        <v>1.6500000000000001E-2</v>
      </c>
      <c r="AK481" s="5">
        <v>0.15179999999999999</v>
      </c>
      <c r="AL481" s="5">
        <v>0.10920000000000001</v>
      </c>
      <c r="AM481" s="5">
        <v>9.5600000000000004E-2</v>
      </c>
      <c r="AN481" s="5">
        <v>0.1174</v>
      </c>
      <c r="AO481" s="5">
        <v>4.3099999999999999E-2</v>
      </c>
      <c r="AP481" s="5">
        <v>4.4999999999999997E-3</v>
      </c>
      <c r="AQ481" s="5">
        <v>1.9E-3</v>
      </c>
      <c r="AR481" s="5">
        <v>1.5E-3</v>
      </c>
      <c r="AS481" s="5">
        <v>0</v>
      </c>
      <c r="AT481" s="5">
        <v>0</v>
      </c>
      <c r="AU481" s="5">
        <v>0</v>
      </c>
      <c r="AV481" s="1">
        <v>1</v>
      </c>
    </row>
    <row r="482" spans="1:48">
      <c r="A482" s="1">
        <v>48.22</v>
      </c>
      <c r="B482" s="1">
        <v>2.52</v>
      </c>
      <c r="C482" s="1">
        <v>13.13</v>
      </c>
      <c r="D482" s="1">
        <v>14.12</v>
      </c>
      <c r="E482" s="1">
        <v>6.39</v>
      </c>
      <c r="F482" s="1">
        <v>11.43</v>
      </c>
      <c r="G482" s="1">
        <v>2.34</v>
      </c>
      <c r="H482" s="1">
        <v>0.43</v>
      </c>
      <c r="I482" s="1">
        <v>0.26</v>
      </c>
      <c r="J482" s="1">
        <v>0.24</v>
      </c>
      <c r="K482" s="1"/>
      <c r="L482" s="1"/>
      <c r="M482" s="1"/>
      <c r="N482" s="3">
        <v>99.1</v>
      </c>
      <c r="O482" s="17">
        <v>1163</v>
      </c>
      <c r="P482" s="2">
        <v>1E-4</v>
      </c>
      <c r="Q482" s="2" t="s">
        <v>10</v>
      </c>
      <c r="S482" s="2" t="s">
        <v>137</v>
      </c>
      <c r="T482" s="5">
        <v>0.80259999999999998</v>
      </c>
      <c r="U482" s="5">
        <v>3.15E-2</v>
      </c>
      <c r="V482" s="5">
        <v>0.2576</v>
      </c>
      <c r="W482" s="5">
        <v>0.19650000000000001</v>
      </c>
      <c r="X482" s="5">
        <v>0.15859999999999999</v>
      </c>
      <c r="Y482" s="5">
        <v>0.20380000000000001</v>
      </c>
      <c r="Z482" s="5">
        <v>7.5499999999999998E-2</v>
      </c>
      <c r="AA482" s="5">
        <v>9.1000000000000004E-3</v>
      </c>
      <c r="AB482" s="5">
        <v>3.7000000000000002E-3</v>
      </c>
      <c r="AC482" s="5">
        <v>3.3999999999999998E-3</v>
      </c>
      <c r="AD482" s="5">
        <v>0</v>
      </c>
      <c r="AE482" s="5">
        <v>0</v>
      </c>
      <c r="AF482" s="5">
        <v>0</v>
      </c>
      <c r="AG482" s="1">
        <v>1.74</v>
      </c>
      <c r="AH482" s="1"/>
      <c r="AI482" s="5">
        <v>0.4607</v>
      </c>
      <c r="AJ482" s="5">
        <v>1.8100000000000002E-2</v>
      </c>
      <c r="AK482" s="5">
        <v>0.14779999999999999</v>
      </c>
      <c r="AL482" s="5">
        <v>0.1128</v>
      </c>
      <c r="AM482" s="5">
        <v>9.0999999999999998E-2</v>
      </c>
      <c r="AN482" s="5">
        <v>0.11700000000000001</v>
      </c>
      <c r="AO482" s="5">
        <v>4.3299999999999998E-2</v>
      </c>
      <c r="AP482" s="5">
        <v>5.1999999999999998E-3</v>
      </c>
      <c r="AQ482" s="5">
        <v>2.0999999999999999E-3</v>
      </c>
      <c r="AR482" s="5">
        <v>1.9E-3</v>
      </c>
      <c r="AS482" s="5">
        <v>0</v>
      </c>
      <c r="AT482" s="5">
        <v>0</v>
      </c>
      <c r="AU482" s="5">
        <v>0</v>
      </c>
      <c r="AV482" s="1">
        <v>1</v>
      </c>
    </row>
    <row r="483" spans="1:48">
      <c r="A483" s="1">
        <v>48.4</v>
      </c>
      <c r="B483" s="1">
        <v>2.68</v>
      </c>
      <c r="C483" s="1">
        <v>12.69</v>
      </c>
      <c r="D483" s="1">
        <v>14.99</v>
      </c>
      <c r="E483" s="1">
        <v>6.04</v>
      </c>
      <c r="F483" s="1">
        <v>10.97</v>
      </c>
      <c r="G483" s="1">
        <v>2.4300000000000002</v>
      </c>
      <c r="H483" s="1">
        <v>0.47</v>
      </c>
      <c r="I483" s="1">
        <v>0.3</v>
      </c>
      <c r="J483" s="1">
        <v>0.22</v>
      </c>
      <c r="K483" s="1"/>
      <c r="L483" s="1"/>
      <c r="M483" s="1"/>
      <c r="N483" s="3">
        <v>99.2</v>
      </c>
      <c r="O483" s="17">
        <v>1154</v>
      </c>
      <c r="P483" s="2">
        <v>1E-4</v>
      </c>
      <c r="Q483" s="2" t="s">
        <v>10</v>
      </c>
      <c r="S483" s="2" t="s">
        <v>137</v>
      </c>
      <c r="T483" s="5">
        <v>0.80559999999999998</v>
      </c>
      <c r="U483" s="5">
        <v>3.3500000000000002E-2</v>
      </c>
      <c r="V483" s="5">
        <v>0.24890000000000001</v>
      </c>
      <c r="W483" s="5">
        <v>0.20860000000000001</v>
      </c>
      <c r="X483" s="5">
        <v>0.14990000000000001</v>
      </c>
      <c r="Y483" s="5">
        <v>0.1956</v>
      </c>
      <c r="Z483" s="5">
        <v>7.8399999999999997E-2</v>
      </c>
      <c r="AA483" s="5">
        <v>0.01</v>
      </c>
      <c r="AB483" s="5">
        <v>4.1999999999999997E-3</v>
      </c>
      <c r="AC483" s="5">
        <v>3.0999999999999999E-3</v>
      </c>
      <c r="AD483" s="5">
        <v>0</v>
      </c>
      <c r="AE483" s="5">
        <v>0</v>
      </c>
      <c r="AF483" s="5">
        <v>0</v>
      </c>
      <c r="AG483" s="1">
        <v>1.74</v>
      </c>
      <c r="AH483" s="1"/>
      <c r="AI483" s="5">
        <v>0.46350000000000002</v>
      </c>
      <c r="AJ483" s="5">
        <v>1.9300000000000001E-2</v>
      </c>
      <c r="AK483" s="5">
        <v>0.14319999999999999</v>
      </c>
      <c r="AL483" s="5">
        <v>0.12</v>
      </c>
      <c r="AM483" s="5">
        <v>8.6199999999999999E-2</v>
      </c>
      <c r="AN483" s="5">
        <v>0.11260000000000001</v>
      </c>
      <c r="AO483" s="5">
        <v>4.5100000000000001E-2</v>
      </c>
      <c r="AP483" s="5">
        <v>5.7000000000000002E-3</v>
      </c>
      <c r="AQ483" s="5">
        <v>2.3999999999999998E-3</v>
      </c>
      <c r="AR483" s="5">
        <v>1.8E-3</v>
      </c>
      <c r="AS483" s="5">
        <v>0</v>
      </c>
      <c r="AT483" s="5">
        <v>0</v>
      </c>
      <c r="AU483" s="5">
        <v>0</v>
      </c>
      <c r="AV483" s="1">
        <v>1</v>
      </c>
    </row>
    <row r="484" spans="1:48">
      <c r="A484" s="1">
        <v>47.8</v>
      </c>
      <c r="B484" s="1">
        <v>3.26</v>
      </c>
      <c r="C484" s="1">
        <v>12.18</v>
      </c>
      <c r="D484" s="1">
        <v>16.47</v>
      </c>
      <c r="E484" s="1">
        <v>5.33</v>
      </c>
      <c r="F484" s="1">
        <v>10.41</v>
      </c>
      <c r="G484" s="1">
        <v>2.2599999999999998</v>
      </c>
      <c r="H484" s="1">
        <v>0.63</v>
      </c>
      <c r="I484" s="1">
        <v>0.26</v>
      </c>
      <c r="J484" s="1">
        <v>0.28999999999999998</v>
      </c>
      <c r="K484" s="1"/>
      <c r="L484" s="1"/>
      <c r="M484" s="1"/>
      <c r="N484" s="3">
        <v>98.9</v>
      </c>
      <c r="O484" s="17">
        <v>1135</v>
      </c>
      <c r="P484" s="2">
        <v>1E-4</v>
      </c>
      <c r="Q484" s="2" t="s">
        <v>10</v>
      </c>
      <c r="S484" s="2" t="s">
        <v>137</v>
      </c>
      <c r="T484" s="5">
        <v>0.79559999999999997</v>
      </c>
      <c r="U484" s="5">
        <v>4.0800000000000003E-2</v>
      </c>
      <c r="V484" s="5">
        <v>0.2389</v>
      </c>
      <c r="W484" s="5">
        <v>0.22919999999999999</v>
      </c>
      <c r="X484" s="5">
        <v>0.1323</v>
      </c>
      <c r="Y484" s="5">
        <v>0.18559999999999999</v>
      </c>
      <c r="Z484" s="5">
        <v>7.2900000000000006E-2</v>
      </c>
      <c r="AA484" s="5">
        <v>1.34E-2</v>
      </c>
      <c r="AB484" s="5">
        <v>3.7000000000000002E-3</v>
      </c>
      <c r="AC484" s="5">
        <v>4.1000000000000003E-3</v>
      </c>
      <c r="AD484" s="5">
        <v>0</v>
      </c>
      <c r="AE484" s="5">
        <v>0</v>
      </c>
      <c r="AF484" s="5">
        <v>0</v>
      </c>
      <c r="AG484" s="1">
        <v>1.72</v>
      </c>
      <c r="AH484" s="1"/>
      <c r="AI484" s="5">
        <v>0.46350000000000002</v>
      </c>
      <c r="AJ484" s="5">
        <v>2.3800000000000002E-2</v>
      </c>
      <c r="AK484" s="5">
        <v>0.13919999999999999</v>
      </c>
      <c r="AL484" s="5">
        <v>0.13350000000000001</v>
      </c>
      <c r="AM484" s="5">
        <v>7.7100000000000002E-2</v>
      </c>
      <c r="AN484" s="5">
        <v>0.1081</v>
      </c>
      <c r="AO484" s="5">
        <v>4.2500000000000003E-2</v>
      </c>
      <c r="AP484" s="5">
        <v>7.7999999999999996E-3</v>
      </c>
      <c r="AQ484" s="5">
        <v>2.0999999999999999E-3</v>
      </c>
      <c r="AR484" s="5">
        <v>2.3999999999999998E-3</v>
      </c>
      <c r="AS484" s="5">
        <v>0</v>
      </c>
      <c r="AT484" s="5">
        <v>0</v>
      </c>
      <c r="AU484" s="5">
        <v>0</v>
      </c>
      <c r="AV484" s="1">
        <v>1</v>
      </c>
    </row>
    <row r="485" spans="1:48">
      <c r="A485" s="1">
        <v>47.69</v>
      </c>
      <c r="B485" s="1">
        <v>3.86</v>
      </c>
      <c r="C485" s="1">
        <v>11.78</v>
      </c>
      <c r="D485" s="1">
        <v>17.25</v>
      </c>
      <c r="E485" s="1">
        <v>4.78</v>
      </c>
      <c r="F485" s="1">
        <v>9.94</v>
      </c>
      <c r="G485" s="1">
        <v>2.4500000000000002</v>
      </c>
      <c r="H485" s="1">
        <v>0.73</v>
      </c>
      <c r="I485" s="1">
        <v>0.27</v>
      </c>
      <c r="J485" s="1">
        <v>0.31</v>
      </c>
      <c r="K485" s="1"/>
      <c r="L485" s="1"/>
      <c r="M485" s="1"/>
      <c r="N485" s="3">
        <v>99.1</v>
      </c>
      <c r="O485" s="17">
        <v>1126</v>
      </c>
      <c r="P485" s="2">
        <v>1E-4</v>
      </c>
      <c r="Q485" s="2" t="s">
        <v>10</v>
      </c>
      <c r="S485" s="2" t="s">
        <v>137</v>
      </c>
      <c r="T485" s="5">
        <v>0.79379999999999995</v>
      </c>
      <c r="U485" s="5">
        <v>4.8300000000000003E-2</v>
      </c>
      <c r="V485" s="5">
        <v>0.2311</v>
      </c>
      <c r="W485" s="5">
        <v>0.24010000000000001</v>
      </c>
      <c r="X485" s="5">
        <v>0.1186</v>
      </c>
      <c r="Y485" s="5">
        <v>0.1772</v>
      </c>
      <c r="Z485" s="5">
        <v>7.9100000000000004E-2</v>
      </c>
      <c r="AA485" s="5">
        <v>1.55E-2</v>
      </c>
      <c r="AB485" s="5">
        <v>3.8E-3</v>
      </c>
      <c r="AC485" s="5">
        <v>4.4000000000000003E-3</v>
      </c>
      <c r="AD485" s="5">
        <v>0</v>
      </c>
      <c r="AE485" s="5">
        <v>0</v>
      </c>
      <c r="AF485" s="5">
        <v>0</v>
      </c>
      <c r="AG485" s="1">
        <v>1.71</v>
      </c>
      <c r="AH485" s="1"/>
      <c r="AI485" s="5">
        <v>0.4637</v>
      </c>
      <c r="AJ485" s="5">
        <v>2.8199999999999999E-2</v>
      </c>
      <c r="AK485" s="5">
        <v>0.13500000000000001</v>
      </c>
      <c r="AL485" s="5">
        <v>0.14019999999999999</v>
      </c>
      <c r="AM485" s="5">
        <v>6.93E-2</v>
      </c>
      <c r="AN485" s="5">
        <v>0.10349999999999999</v>
      </c>
      <c r="AO485" s="5">
        <v>4.6199999999999998E-2</v>
      </c>
      <c r="AP485" s="5">
        <v>9.1000000000000004E-3</v>
      </c>
      <c r="AQ485" s="5">
        <v>2.2000000000000001E-3</v>
      </c>
      <c r="AR485" s="5">
        <v>2.5999999999999999E-3</v>
      </c>
      <c r="AS485" s="5">
        <v>0</v>
      </c>
      <c r="AT485" s="5">
        <v>0</v>
      </c>
      <c r="AU485" s="5">
        <v>0</v>
      </c>
      <c r="AV485" s="1">
        <v>1</v>
      </c>
    </row>
    <row r="486" spans="1:48">
      <c r="A486" s="1">
        <v>47.36</v>
      </c>
      <c r="B486" s="1">
        <v>4.37</v>
      </c>
      <c r="C486" s="1">
        <v>11.45</v>
      </c>
      <c r="D486" s="1">
        <v>17.260000000000002</v>
      </c>
      <c r="E486" s="1">
        <v>4.3099999999999996</v>
      </c>
      <c r="F486" s="1">
        <v>9.76</v>
      </c>
      <c r="G486" s="1">
        <v>2.3199999999999998</v>
      </c>
      <c r="H486" s="1">
        <v>0.71</v>
      </c>
      <c r="I486" s="1">
        <v>0.26</v>
      </c>
      <c r="J486" s="1">
        <v>0.43</v>
      </c>
      <c r="K486" s="1"/>
      <c r="L486" s="1"/>
      <c r="M486" s="1"/>
      <c r="N486" s="3">
        <v>98.2</v>
      </c>
      <c r="O486" s="17">
        <v>1117</v>
      </c>
      <c r="P486" s="2">
        <v>1E-4</v>
      </c>
      <c r="Q486" s="2" t="s">
        <v>10</v>
      </c>
      <c r="S486" s="2" t="s">
        <v>137</v>
      </c>
      <c r="T486" s="5">
        <v>0.7883</v>
      </c>
      <c r="U486" s="5">
        <v>5.4699999999999999E-2</v>
      </c>
      <c r="V486" s="5">
        <v>0.22459999999999999</v>
      </c>
      <c r="W486" s="5">
        <v>0.2402</v>
      </c>
      <c r="X486" s="5">
        <v>0.1069</v>
      </c>
      <c r="Y486" s="5">
        <v>0.17399999999999999</v>
      </c>
      <c r="Z486" s="5">
        <v>7.4899999999999994E-2</v>
      </c>
      <c r="AA486" s="5">
        <v>1.5100000000000001E-2</v>
      </c>
      <c r="AB486" s="5">
        <v>3.7000000000000002E-3</v>
      </c>
      <c r="AC486" s="5">
        <v>6.1000000000000004E-3</v>
      </c>
      <c r="AD486" s="5">
        <v>0</v>
      </c>
      <c r="AE486" s="5">
        <v>0</v>
      </c>
      <c r="AF486" s="5">
        <v>0</v>
      </c>
      <c r="AG486" s="1">
        <v>1.69</v>
      </c>
      <c r="AH486" s="1"/>
      <c r="AI486" s="5">
        <v>0.46689999999999998</v>
      </c>
      <c r="AJ486" s="5">
        <v>3.2399999999999998E-2</v>
      </c>
      <c r="AK486" s="5">
        <v>0.13300000000000001</v>
      </c>
      <c r="AL486" s="5">
        <v>0.14230000000000001</v>
      </c>
      <c r="AM486" s="5">
        <v>6.3299999999999995E-2</v>
      </c>
      <c r="AN486" s="5">
        <v>0.1031</v>
      </c>
      <c r="AO486" s="5">
        <v>4.4299999999999999E-2</v>
      </c>
      <c r="AP486" s="5">
        <v>8.8999999999999999E-3</v>
      </c>
      <c r="AQ486" s="5">
        <v>2.2000000000000001E-3</v>
      </c>
      <c r="AR486" s="5">
        <v>3.5999999999999999E-3</v>
      </c>
      <c r="AS486" s="5">
        <v>0</v>
      </c>
      <c r="AT486" s="5">
        <v>0</v>
      </c>
      <c r="AU486" s="5">
        <v>0</v>
      </c>
      <c r="AV486" s="1">
        <v>1</v>
      </c>
    </row>
    <row r="487" spans="1:48">
      <c r="A487" s="1">
        <v>47.05</v>
      </c>
      <c r="B487" s="1">
        <v>4.92</v>
      </c>
      <c r="C487" s="1">
        <v>11.04</v>
      </c>
      <c r="D487" s="1">
        <v>18.79</v>
      </c>
      <c r="E487" s="1">
        <v>4.53</v>
      </c>
      <c r="F487" s="1">
        <v>9.43</v>
      </c>
      <c r="G487" s="1">
        <v>2.2599999999999998</v>
      </c>
      <c r="H487" s="1">
        <v>0.7</v>
      </c>
      <c r="I487" s="1">
        <v>0.31</v>
      </c>
      <c r="J487" s="1">
        <v>0.49</v>
      </c>
      <c r="K487" s="1"/>
      <c r="L487" s="1"/>
      <c r="M487" s="1"/>
      <c r="N487" s="3">
        <v>99.5</v>
      </c>
      <c r="O487" s="17">
        <v>1106</v>
      </c>
      <c r="P487" s="2">
        <v>1E-4</v>
      </c>
      <c r="Q487" s="2" t="s">
        <v>10</v>
      </c>
      <c r="S487" s="2" t="s">
        <v>137</v>
      </c>
      <c r="T487" s="5">
        <v>0.78310000000000002</v>
      </c>
      <c r="U487" s="5">
        <v>6.1600000000000002E-2</v>
      </c>
      <c r="V487" s="5">
        <v>0.21659999999999999</v>
      </c>
      <c r="W487" s="5">
        <v>0.26150000000000001</v>
      </c>
      <c r="X487" s="5">
        <v>0.1124</v>
      </c>
      <c r="Y487" s="5">
        <v>0.16819999999999999</v>
      </c>
      <c r="Z487" s="5">
        <v>7.2900000000000006E-2</v>
      </c>
      <c r="AA487" s="5">
        <v>1.49E-2</v>
      </c>
      <c r="AB487" s="5">
        <v>4.4000000000000003E-3</v>
      </c>
      <c r="AC487" s="5">
        <v>6.8999999999999999E-3</v>
      </c>
      <c r="AD487" s="5">
        <v>0</v>
      </c>
      <c r="AE487" s="5">
        <v>0</v>
      </c>
      <c r="AF487" s="5">
        <v>0</v>
      </c>
      <c r="AG487" s="1">
        <v>1.7</v>
      </c>
      <c r="AH487" s="1"/>
      <c r="AI487" s="5">
        <v>0.46</v>
      </c>
      <c r="AJ487" s="5">
        <v>3.6200000000000003E-2</v>
      </c>
      <c r="AK487" s="5">
        <v>0.12720000000000001</v>
      </c>
      <c r="AL487" s="5">
        <v>0.15359999999999999</v>
      </c>
      <c r="AM487" s="5">
        <v>6.6000000000000003E-2</v>
      </c>
      <c r="AN487" s="5">
        <v>9.8799999999999999E-2</v>
      </c>
      <c r="AO487" s="5">
        <v>4.2799999999999998E-2</v>
      </c>
      <c r="AP487" s="5">
        <v>8.6999999999999994E-3</v>
      </c>
      <c r="AQ487" s="5">
        <v>2.5999999999999999E-3</v>
      </c>
      <c r="AR487" s="5">
        <v>4.1000000000000003E-3</v>
      </c>
      <c r="AS487" s="5">
        <v>0</v>
      </c>
      <c r="AT487" s="5">
        <v>0</v>
      </c>
      <c r="AU487" s="5">
        <v>0</v>
      </c>
      <c r="AV487" s="1">
        <v>1</v>
      </c>
    </row>
    <row r="488" spans="1:48">
      <c r="A488" s="1">
        <v>47.9</v>
      </c>
      <c r="B488" s="1">
        <v>4.87</v>
      </c>
      <c r="C488" s="1">
        <v>10.57</v>
      </c>
      <c r="D488" s="1">
        <v>18.350000000000001</v>
      </c>
      <c r="E488" s="1">
        <v>3.85</v>
      </c>
      <c r="F488" s="1">
        <v>8.7100000000000009</v>
      </c>
      <c r="G488" s="1">
        <v>2.09</v>
      </c>
      <c r="H488" s="1">
        <v>0.8</v>
      </c>
      <c r="I488" s="1">
        <v>0.3</v>
      </c>
      <c r="J488" s="1">
        <v>0.61</v>
      </c>
      <c r="K488" s="1"/>
      <c r="L488" s="1"/>
      <c r="M488" s="1"/>
      <c r="N488" s="3">
        <v>98.1</v>
      </c>
      <c r="O488" s="17">
        <v>1097</v>
      </c>
      <c r="P488" s="2">
        <v>1E-4</v>
      </c>
      <c r="Q488" s="2" t="s">
        <v>86</v>
      </c>
      <c r="S488" s="2" t="s">
        <v>137</v>
      </c>
      <c r="T488" s="5">
        <v>0.79730000000000001</v>
      </c>
      <c r="U488" s="5">
        <v>6.0999999999999999E-2</v>
      </c>
      <c r="V488" s="5">
        <v>0.20730000000000001</v>
      </c>
      <c r="W488" s="5">
        <v>0.25540000000000002</v>
      </c>
      <c r="X488" s="5">
        <v>9.5500000000000002E-2</v>
      </c>
      <c r="Y488" s="5">
        <v>0.15529999999999999</v>
      </c>
      <c r="Z488" s="5">
        <v>6.7400000000000002E-2</v>
      </c>
      <c r="AA488" s="5">
        <v>1.7000000000000001E-2</v>
      </c>
      <c r="AB488" s="5">
        <v>4.1999999999999997E-3</v>
      </c>
      <c r="AC488" s="5">
        <v>8.6E-3</v>
      </c>
      <c r="AD488" s="5">
        <v>0</v>
      </c>
      <c r="AE488" s="5">
        <v>0</v>
      </c>
      <c r="AF488" s="5">
        <v>0</v>
      </c>
      <c r="AG488" s="1">
        <v>1.67</v>
      </c>
      <c r="AH488" s="1"/>
      <c r="AI488" s="5">
        <v>0.47770000000000001</v>
      </c>
      <c r="AJ488" s="5">
        <v>3.6499999999999998E-2</v>
      </c>
      <c r="AK488" s="5">
        <v>0.1242</v>
      </c>
      <c r="AL488" s="5">
        <v>0.153</v>
      </c>
      <c r="AM488" s="5">
        <v>5.7200000000000001E-2</v>
      </c>
      <c r="AN488" s="5">
        <v>9.3100000000000002E-2</v>
      </c>
      <c r="AO488" s="5">
        <v>4.0399999999999998E-2</v>
      </c>
      <c r="AP488" s="5">
        <v>1.0200000000000001E-2</v>
      </c>
      <c r="AQ488" s="5">
        <v>2.5000000000000001E-3</v>
      </c>
      <c r="AR488" s="5">
        <v>5.1000000000000004E-3</v>
      </c>
      <c r="AS488" s="5">
        <v>0</v>
      </c>
      <c r="AT488" s="5">
        <v>0</v>
      </c>
      <c r="AU488" s="5">
        <v>0</v>
      </c>
      <c r="AV488" s="1">
        <v>1</v>
      </c>
    </row>
    <row r="489" spans="1:48">
      <c r="A489" s="1">
        <v>48.69</v>
      </c>
      <c r="B489" s="1">
        <v>4.5599999999999996</v>
      </c>
      <c r="C489" s="1">
        <v>10.49</v>
      </c>
      <c r="D489" s="1">
        <v>19.12</v>
      </c>
      <c r="E489" s="1">
        <v>3.67</v>
      </c>
      <c r="F489" s="1">
        <v>8.8000000000000007</v>
      </c>
      <c r="G489" s="1">
        <v>2.2400000000000002</v>
      </c>
      <c r="H489" s="1">
        <v>0.89</v>
      </c>
      <c r="I489" s="1">
        <v>0.27</v>
      </c>
      <c r="J489" s="1">
        <v>0.89</v>
      </c>
      <c r="K489" s="1"/>
      <c r="L489" s="1"/>
      <c r="M489" s="1"/>
      <c r="N489" s="3">
        <v>99.6</v>
      </c>
      <c r="O489" s="17">
        <v>1089</v>
      </c>
      <c r="P489" s="2">
        <v>1E-4</v>
      </c>
      <c r="Q489" s="2" t="s">
        <v>87</v>
      </c>
      <c r="S489" s="2" t="s">
        <v>137</v>
      </c>
      <c r="T489" s="5">
        <v>0.81040000000000001</v>
      </c>
      <c r="U489" s="5">
        <v>5.7099999999999998E-2</v>
      </c>
      <c r="V489" s="5">
        <v>0.20580000000000001</v>
      </c>
      <c r="W489" s="5">
        <v>0.2661</v>
      </c>
      <c r="X489" s="5">
        <v>9.11E-2</v>
      </c>
      <c r="Y489" s="5">
        <v>0.15690000000000001</v>
      </c>
      <c r="Z489" s="5">
        <v>7.2300000000000003E-2</v>
      </c>
      <c r="AA489" s="5">
        <v>1.89E-2</v>
      </c>
      <c r="AB489" s="5">
        <v>3.8E-3</v>
      </c>
      <c r="AC489" s="5">
        <v>1.2500000000000001E-2</v>
      </c>
      <c r="AD489" s="5">
        <v>0</v>
      </c>
      <c r="AE489" s="5">
        <v>0</v>
      </c>
      <c r="AF489" s="5">
        <v>0</v>
      </c>
      <c r="AG489" s="1">
        <v>1.69</v>
      </c>
      <c r="AH489" s="1"/>
      <c r="AI489" s="5">
        <v>0.47820000000000001</v>
      </c>
      <c r="AJ489" s="5">
        <v>3.3700000000000001E-2</v>
      </c>
      <c r="AK489" s="5">
        <v>0.12139999999999999</v>
      </c>
      <c r="AL489" s="5">
        <v>0.157</v>
      </c>
      <c r="AM489" s="5">
        <v>5.3699999999999998E-2</v>
      </c>
      <c r="AN489" s="5">
        <v>9.2600000000000002E-2</v>
      </c>
      <c r="AO489" s="5">
        <v>4.2599999999999999E-2</v>
      </c>
      <c r="AP489" s="5">
        <v>1.11E-2</v>
      </c>
      <c r="AQ489" s="5">
        <v>2.2000000000000001E-3</v>
      </c>
      <c r="AR489" s="5">
        <v>7.4000000000000003E-3</v>
      </c>
      <c r="AS489" s="5">
        <v>0</v>
      </c>
      <c r="AT489" s="5">
        <v>0</v>
      </c>
      <c r="AU489" s="5">
        <v>0</v>
      </c>
      <c r="AV489" s="1">
        <v>1</v>
      </c>
    </row>
    <row r="490" spans="1:48">
      <c r="A490" s="1">
        <v>47.67</v>
      </c>
      <c r="B490" s="1">
        <v>3.01</v>
      </c>
      <c r="C490" s="1">
        <v>12.47</v>
      </c>
      <c r="D490" s="1">
        <v>14.51</v>
      </c>
      <c r="E490" s="1">
        <v>5.81</v>
      </c>
      <c r="F490" s="1">
        <v>10.65</v>
      </c>
      <c r="G490" s="1">
        <v>2.56</v>
      </c>
      <c r="H490" s="1">
        <v>0.45</v>
      </c>
      <c r="I490" s="1">
        <v>0.25</v>
      </c>
      <c r="J490" s="1">
        <v>0.3</v>
      </c>
      <c r="K490" s="1"/>
      <c r="L490" s="1"/>
      <c r="M490" s="1"/>
      <c r="N490" s="3">
        <v>97.7</v>
      </c>
      <c r="O490" s="17">
        <v>1161</v>
      </c>
      <c r="P490" s="2">
        <v>1E-4</v>
      </c>
      <c r="Q490" s="2" t="s">
        <v>10</v>
      </c>
      <c r="S490" s="2" t="s">
        <v>137</v>
      </c>
      <c r="T490" s="5">
        <v>0.79339999999999999</v>
      </c>
      <c r="U490" s="5">
        <v>3.7699999999999997E-2</v>
      </c>
      <c r="V490" s="5">
        <v>0.24460000000000001</v>
      </c>
      <c r="W490" s="5">
        <v>0.2019</v>
      </c>
      <c r="X490" s="5">
        <v>0.14419999999999999</v>
      </c>
      <c r="Y490" s="5">
        <v>0.18990000000000001</v>
      </c>
      <c r="Z490" s="5">
        <v>8.2600000000000007E-2</v>
      </c>
      <c r="AA490" s="5">
        <v>9.5999999999999992E-3</v>
      </c>
      <c r="AB490" s="5">
        <v>3.5000000000000001E-3</v>
      </c>
      <c r="AC490" s="5">
        <v>4.1999999999999997E-3</v>
      </c>
      <c r="AD490" s="5">
        <v>0</v>
      </c>
      <c r="AE490" s="5">
        <v>0</v>
      </c>
      <c r="AF490" s="5">
        <v>0</v>
      </c>
      <c r="AG490" s="1">
        <v>1.71</v>
      </c>
      <c r="AH490" s="1"/>
      <c r="AI490" s="5">
        <v>0.46360000000000001</v>
      </c>
      <c r="AJ490" s="5">
        <v>2.1999999999999999E-2</v>
      </c>
      <c r="AK490" s="5">
        <v>0.1429</v>
      </c>
      <c r="AL490" s="5">
        <v>0.11799999999999999</v>
      </c>
      <c r="AM490" s="5">
        <v>8.4199999999999997E-2</v>
      </c>
      <c r="AN490" s="5">
        <v>0.1109</v>
      </c>
      <c r="AO490" s="5">
        <v>4.8300000000000003E-2</v>
      </c>
      <c r="AP490" s="5">
        <v>5.5999999999999999E-3</v>
      </c>
      <c r="AQ490" s="5">
        <v>2.0999999999999999E-3</v>
      </c>
      <c r="AR490" s="5">
        <v>2.5000000000000001E-3</v>
      </c>
      <c r="AS490" s="5">
        <v>0</v>
      </c>
      <c r="AT490" s="5">
        <v>0</v>
      </c>
      <c r="AU490" s="5">
        <v>0</v>
      </c>
      <c r="AV490" s="1">
        <v>1</v>
      </c>
    </row>
    <row r="491" spans="1:48">
      <c r="A491" s="1">
        <v>47.88</v>
      </c>
      <c r="B491" s="1">
        <v>4.59</v>
      </c>
      <c r="C491" s="1">
        <v>11.14</v>
      </c>
      <c r="D491" s="1">
        <v>17.52</v>
      </c>
      <c r="E491" s="1">
        <v>4.2</v>
      </c>
      <c r="F491" s="1">
        <v>9.33</v>
      </c>
      <c r="G491" s="1">
        <v>2.41</v>
      </c>
      <c r="H491" s="1">
        <v>0.75</v>
      </c>
      <c r="I491" s="1">
        <v>0.28999999999999998</v>
      </c>
      <c r="J491" s="1">
        <v>0.57999999999999996</v>
      </c>
      <c r="K491" s="1"/>
      <c r="L491" s="1"/>
      <c r="M491" s="1"/>
      <c r="N491" s="3">
        <v>98.7</v>
      </c>
      <c r="O491" s="17">
        <v>1116</v>
      </c>
      <c r="P491" s="2">
        <v>1E-4</v>
      </c>
      <c r="Q491" s="2" t="s">
        <v>10</v>
      </c>
      <c r="S491" s="2" t="s">
        <v>137</v>
      </c>
      <c r="T491" s="5">
        <v>0.79690000000000005</v>
      </c>
      <c r="U491" s="5">
        <v>5.74E-2</v>
      </c>
      <c r="V491" s="5">
        <v>0.2185</v>
      </c>
      <c r="W491" s="5">
        <v>0.24379999999999999</v>
      </c>
      <c r="X491" s="5">
        <v>0.1042</v>
      </c>
      <c r="Y491" s="5">
        <v>0.16639999999999999</v>
      </c>
      <c r="Z491" s="5">
        <v>7.7799999999999994E-2</v>
      </c>
      <c r="AA491" s="5">
        <v>1.5900000000000001E-2</v>
      </c>
      <c r="AB491" s="5">
        <v>4.1000000000000003E-3</v>
      </c>
      <c r="AC491" s="5">
        <v>8.2000000000000007E-3</v>
      </c>
      <c r="AD491" s="5">
        <v>0</v>
      </c>
      <c r="AE491" s="5">
        <v>0</v>
      </c>
      <c r="AF491" s="5">
        <v>0</v>
      </c>
      <c r="AG491" s="1">
        <v>1.69</v>
      </c>
      <c r="AH491" s="1"/>
      <c r="AI491" s="5">
        <v>0.47060000000000002</v>
      </c>
      <c r="AJ491" s="5">
        <v>3.39E-2</v>
      </c>
      <c r="AK491" s="5">
        <v>0.129</v>
      </c>
      <c r="AL491" s="5">
        <v>0.14399999999999999</v>
      </c>
      <c r="AM491" s="5">
        <v>6.1499999999999999E-2</v>
      </c>
      <c r="AN491" s="5">
        <v>9.8299999999999998E-2</v>
      </c>
      <c r="AO491" s="5">
        <v>4.5900000000000003E-2</v>
      </c>
      <c r="AP491" s="5">
        <v>9.4000000000000004E-3</v>
      </c>
      <c r="AQ491" s="5">
        <v>2.3999999999999998E-3</v>
      </c>
      <c r="AR491" s="5">
        <v>4.7999999999999996E-3</v>
      </c>
      <c r="AS491" s="5">
        <v>0</v>
      </c>
      <c r="AT491" s="5">
        <v>0</v>
      </c>
      <c r="AU491" s="5">
        <v>0</v>
      </c>
      <c r="AV491" s="1">
        <v>1</v>
      </c>
    </row>
    <row r="492" spans="1:48">
      <c r="A492" s="1">
        <v>47.59</v>
      </c>
      <c r="B492" s="1">
        <v>3.87</v>
      </c>
      <c r="C492" s="1">
        <v>12.52</v>
      </c>
      <c r="D492" s="1">
        <v>17.399999999999999</v>
      </c>
      <c r="E492" s="1">
        <v>5.4</v>
      </c>
      <c r="F492" s="1">
        <v>10.06</v>
      </c>
      <c r="G492" s="1">
        <v>2.52</v>
      </c>
      <c r="H492" s="1">
        <v>0.56000000000000005</v>
      </c>
      <c r="I492" s="1">
        <v>0.25</v>
      </c>
      <c r="J492" s="1">
        <v>0.42</v>
      </c>
      <c r="K492" s="1"/>
      <c r="L492" s="1"/>
      <c r="M492" s="1"/>
      <c r="N492" s="3">
        <v>100.6</v>
      </c>
      <c r="O492" s="17">
        <v>1135</v>
      </c>
      <c r="P492" s="2">
        <v>1E-4</v>
      </c>
      <c r="Q492" s="2" t="s">
        <v>10</v>
      </c>
      <c r="S492" s="2" t="s">
        <v>137</v>
      </c>
      <c r="T492" s="5">
        <v>0.79210000000000003</v>
      </c>
      <c r="U492" s="5">
        <v>4.8399999999999999E-2</v>
      </c>
      <c r="V492" s="5">
        <v>0.24560000000000001</v>
      </c>
      <c r="W492" s="5">
        <v>0.2422</v>
      </c>
      <c r="X492" s="5">
        <v>0.13400000000000001</v>
      </c>
      <c r="Y492" s="5">
        <v>0.1794</v>
      </c>
      <c r="Z492" s="5">
        <v>8.1299999999999997E-2</v>
      </c>
      <c r="AA492" s="5">
        <v>1.1900000000000001E-2</v>
      </c>
      <c r="AB492" s="5">
        <v>3.5000000000000001E-3</v>
      </c>
      <c r="AC492" s="5">
        <v>5.8999999999999999E-3</v>
      </c>
      <c r="AD492" s="5">
        <v>0</v>
      </c>
      <c r="AE492" s="5">
        <v>0</v>
      </c>
      <c r="AF492" s="5">
        <v>0</v>
      </c>
      <c r="AG492" s="1">
        <v>1.74</v>
      </c>
      <c r="AH492" s="1"/>
      <c r="AI492" s="5">
        <v>0.4541</v>
      </c>
      <c r="AJ492" s="5">
        <v>2.7799999999999998E-2</v>
      </c>
      <c r="AK492" s="5">
        <v>0.14080000000000001</v>
      </c>
      <c r="AL492" s="5">
        <v>0.13880000000000001</v>
      </c>
      <c r="AM492" s="5">
        <v>7.6799999999999993E-2</v>
      </c>
      <c r="AN492" s="5">
        <v>0.1028</v>
      </c>
      <c r="AO492" s="5">
        <v>4.6600000000000003E-2</v>
      </c>
      <c r="AP492" s="5">
        <v>6.7999999999999996E-3</v>
      </c>
      <c r="AQ492" s="5">
        <v>2E-3</v>
      </c>
      <c r="AR492" s="5">
        <v>3.3999999999999998E-3</v>
      </c>
      <c r="AS492" s="5">
        <v>0</v>
      </c>
      <c r="AT492" s="5">
        <v>0</v>
      </c>
      <c r="AU492" s="5">
        <v>0</v>
      </c>
      <c r="AV492" s="1">
        <v>1</v>
      </c>
    </row>
    <row r="493" spans="1:48">
      <c r="A493" s="1">
        <v>46.78</v>
      </c>
      <c r="B493" s="1">
        <v>4.1399999999999997</v>
      </c>
      <c r="C493" s="1">
        <v>12.06</v>
      </c>
      <c r="D493" s="1">
        <v>18.07</v>
      </c>
      <c r="E493" s="1">
        <v>5.0599999999999996</v>
      </c>
      <c r="F493" s="1">
        <v>9.8699999999999992</v>
      </c>
      <c r="G493" s="1">
        <v>2.57</v>
      </c>
      <c r="H493" s="1">
        <v>0.57999999999999996</v>
      </c>
      <c r="I493" s="1">
        <v>0.26</v>
      </c>
      <c r="J493" s="1">
        <v>0.42</v>
      </c>
      <c r="K493" s="1"/>
      <c r="L493" s="1"/>
      <c r="M493" s="1"/>
      <c r="N493" s="3">
        <v>99.8</v>
      </c>
      <c r="O493" s="17">
        <v>1126</v>
      </c>
      <c r="P493" s="2">
        <v>1E-4</v>
      </c>
      <c r="Q493" s="2" t="s">
        <v>10</v>
      </c>
      <c r="S493" s="2" t="s">
        <v>137</v>
      </c>
      <c r="T493" s="5">
        <v>0.77859999999999996</v>
      </c>
      <c r="U493" s="5">
        <v>5.1799999999999999E-2</v>
      </c>
      <c r="V493" s="5">
        <v>0.2366</v>
      </c>
      <c r="W493" s="5">
        <v>0.2515</v>
      </c>
      <c r="X493" s="5">
        <v>0.12559999999999999</v>
      </c>
      <c r="Y493" s="5">
        <v>0.17599999999999999</v>
      </c>
      <c r="Z493" s="5">
        <v>8.2900000000000001E-2</v>
      </c>
      <c r="AA493" s="5">
        <v>1.23E-2</v>
      </c>
      <c r="AB493" s="5">
        <v>3.7000000000000002E-3</v>
      </c>
      <c r="AC493" s="5">
        <v>5.8999999999999999E-3</v>
      </c>
      <c r="AD493" s="5">
        <v>0</v>
      </c>
      <c r="AE493" s="5">
        <v>0</v>
      </c>
      <c r="AF493" s="5">
        <v>0</v>
      </c>
      <c r="AG493" s="1">
        <v>1.72</v>
      </c>
      <c r="AH493" s="1"/>
      <c r="AI493" s="5">
        <v>0.45140000000000002</v>
      </c>
      <c r="AJ493" s="5">
        <v>0.03</v>
      </c>
      <c r="AK493" s="5">
        <v>0.1371</v>
      </c>
      <c r="AL493" s="5">
        <v>0.14580000000000001</v>
      </c>
      <c r="AM493" s="5">
        <v>7.2800000000000004E-2</v>
      </c>
      <c r="AN493" s="5">
        <v>0.10199999999999999</v>
      </c>
      <c r="AO493" s="5">
        <v>4.8099999999999997E-2</v>
      </c>
      <c r="AP493" s="5">
        <v>7.1000000000000004E-3</v>
      </c>
      <c r="AQ493" s="5">
        <v>2.0999999999999999E-3</v>
      </c>
      <c r="AR493" s="5">
        <v>3.3999999999999998E-3</v>
      </c>
      <c r="AS493" s="5">
        <v>0</v>
      </c>
      <c r="AT493" s="5">
        <v>0</v>
      </c>
      <c r="AU493" s="5">
        <v>0</v>
      </c>
      <c r="AV493" s="1">
        <v>1</v>
      </c>
    </row>
    <row r="494" spans="1:48">
      <c r="A494" s="1">
        <v>46.97</v>
      </c>
      <c r="B494" s="1">
        <v>5.13</v>
      </c>
      <c r="C494" s="1">
        <v>11.07</v>
      </c>
      <c r="D494" s="1">
        <v>19.489999999999998</v>
      </c>
      <c r="E494" s="1">
        <v>4.37</v>
      </c>
      <c r="F494" s="1">
        <v>9.77</v>
      </c>
      <c r="G494" s="1">
        <v>2.19</v>
      </c>
      <c r="H494" s="1">
        <v>0.63</v>
      </c>
      <c r="I494" s="1">
        <v>0.32</v>
      </c>
      <c r="J494" s="1">
        <v>0.71</v>
      </c>
      <c r="K494" s="1"/>
      <c r="L494" s="1"/>
      <c r="M494" s="1"/>
      <c r="N494" s="3">
        <v>100.7</v>
      </c>
      <c r="O494" s="17">
        <v>1107</v>
      </c>
      <c r="P494" s="2">
        <v>1E-4</v>
      </c>
      <c r="Q494" s="2" t="s">
        <v>10</v>
      </c>
      <c r="S494" s="2" t="s">
        <v>137</v>
      </c>
      <c r="T494" s="5">
        <v>0.78180000000000005</v>
      </c>
      <c r="U494" s="5">
        <v>6.4199999999999993E-2</v>
      </c>
      <c r="V494" s="5">
        <v>0.21709999999999999</v>
      </c>
      <c r="W494" s="5">
        <v>0.27129999999999999</v>
      </c>
      <c r="X494" s="5">
        <v>0.1084</v>
      </c>
      <c r="Y494" s="5">
        <v>0.17419999999999999</v>
      </c>
      <c r="Z494" s="5">
        <v>7.0699999999999999E-2</v>
      </c>
      <c r="AA494" s="5">
        <v>1.34E-2</v>
      </c>
      <c r="AB494" s="5">
        <v>4.4999999999999997E-3</v>
      </c>
      <c r="AC494" s="5">
        <v>0.01</v>
      </c>
      <c r="AD494" s="5">
        <v>0</v>
      </c>
      <c r="AE494" s="5">
        <v>0</v>
      </c>
      <c r="AF494" s="5">
        <v>0</v>
      </c>
      <c r="AG494" s="1">
        <v>1.72</v>
      </c>
      <c r="AH494" s="1"/>
      <c r="AI494" s="5">
        <v>0.45569999999999999</v>
      </c>
      <c r="AJ494" s="5">
        <v>3.7400000000000003E-2</v>
      </c>
      <c r="AK494" s="5">
        <v>0.12659999999999999</v>
      </c>
      <c r="AL494" s="5">
        <v>0.15809999999999999</v>
      </c>
      <c r="AM494" s="5">
        <v>6.3200000000000006E-2</v>
      </c>
      <c r="AN494" s="5">
        <v>0.10150000000000001</v>
      </c>
      <c r="AO494" s="5">
        <v>4.1200000000000001E-2</v>
      </c>
      <c r="AP494" s="5">
        <v>7.7999999999999996E-3</v>
      </c>
      <c r="AQ494" s="5">
        <v>2.5999999999999999E-3</v>
      </c>
      <c r="AR494" s="5">
        <v>5.7999999999999996E-3</v>
      </c>
      <c r="AS494" s="5">
        <v>0</v>
      </c>
      <c r="AT494" s="5">
        <v>0</v>
      </c>
      <c r="AU494" s="5">
        <v>0</v>
      </c>
      <c r="AV494" s="1">
        <v>1</v>
      </c>
    </row>
    <row r="495" spans="1:48">
      <c r="A495" s="1">
        <v>46.41</v>
      </c>
      <c r="B495" s="1">
        <v>4.95</v>
      </c>
      <c r="C495" s="1">
        <v>10.76</v>
      </c>
      <c r="D495" s="1">
        <v>20.65</v>
      </c>
      <c r="E495" s="1">
        <v>4.12</v>
      </c>
      <c r="F495" s="1">
        <v>8.99</v>
      </c>
      <c r="G495" s="1">
        <v>2.36</v>
      </c>
      <c r="H495" s="1">
        <v>0.66</v>
      </c>
      <c r="I495" s="1">
        <v>0.28000000000000003</v>
      </c>
      <c r="J495" s="1">
        <v>0.64</v>
      </c>
      <c r="K495" s="1"/>
      <c r="L495" s="1"/>
      <c r="M495" s="1"/>
      <c r="N495" s="3">
        <v>99.8</v>
      </c>
      <c r="O495" s="17">
        <v>1097</v>
      </c>
      <c r="P495" s="2">
        <v>1E-4</v>
      </c>
      <c r="Q495" s="2" t="s">
        <v>88</v>
      </c>
      <c r="S495" s="2" t="s">
        <v>137</v>
      </c>
      <c r="T495" s="5">
        <v>0.77249999999999996</v>
      </c>
      <c r="U495" s="5">
        <v>6.2E-2</v>
      </c>
      <c r="V495" s="5">
        <v>0.21110000000000001</v>
      </c>
      <c r="W495" s="5">
        <v>0.28739999999999999</v>
      </c>
      <c r="X495" s="5">
        <v>0.1022</v>
      </c>
      <c r="Y495" s="5">
        <v>0.1603</v>
      </c>
      <c r="Z495" s="5">
        <v>7.6200000000000004E-2</v>
      </c>
      <c r="AA495" s="5">
        <v>1.4E-2</v>
      </c>
      <c r="AB495" s="5">
        <v>3.8999999999999998E-3</v>
      </c>
      <c r="AC495" s="5">
        <v>8.9999999999999993E-3</v>
      </c>
      <c r="AD495" s="5">
        <v>0</v>
      </c>
      <c r="AE495" s="5">
        <v>0</v>
      </c>
      <c r="AF495" s="5">
        <v>0</v>
      </c>
      <c r="AG495" s="1">
        <v>1.7</v>
      </c>
      <c r="AH495" s="1"/>
      <c r="AI495" s="5">
        <v>0.45479999999999998</v>
      </c>
      <c r="AJ495" s="5">
        <v>3.6499999999999998E-2</v>
      </c>
      <c r="AK495" s="5">
        <v>0.12429999999999999</v>
      </c>
      <c r="AL495" s="5">
        <v>0.16919999999999999</v>
      </c>
      <c r="AM495" s="5">
        <v>6.0199999999999997E-2</v>
      </c>
      <c r="AN495" s="5">
        <v>9.4399999999999998E-2</v>
      </c>
      <c r="AO495" s="5">
        <v>4.48E-2</v>
      </c>
      <c r="AP495" s="5">
        <v>8.2000000000000007E-3</v>
      </c>
      <c r="AQ495" s="5">
        <v>2.3E-3</v>
      </c>
      <c r="AR495" s="5">
        <v>5.3E-3</v>
      </c>
      <c r="AS495" s="5">
        <v>0</v>
      </c>
      <c r="AT495" s="5">
        <v>0</v>
      </c>
      <c r="AU495" s="5">
        <v>0</v>
      </c>
      <c r="AV495" s="1">
        <v>1</v>
      </c>
    </row>
    <row r="496" spans="1:48">
      <c r="A496" s="1">
        <v>47.47</v>
      </c>
      <c r="B496" s="1">
        <v>4.21</v>
      </c>
      <c r="C496" s="1">
        <v>11.84</v>
      </c>
      <c r="D496" s="1">
        <v>15.84</v>
      </c>
      <c r="E496" s="1">
        <v>5.19</v>
      </c>
      <c r="F496" s="1">
        <v>9.8800000000000008</v>
      </c>
      <c r="G496" s="1">
        <v>2.36</v>
      </c>
      <c r="H496" s="1">
        <v>0.44</v>
      </c>
      <c r="I496" s="1">
        <v>0.23</v>
      </c>
      <c r="J496" s="1">
        <v>0.42</v>
      </c>
      <c r="K496" s="1"/>
      <c r="L496" s="1"/>
      <c r="M496" s="1"/>
      <c r="N496" s="3">
        <v>97.9</v>
      </c>
      <c r="O496" s="17">
        <v>1138</v>
      </c>
      <c r="P496" s="2">
        <v>1E-4</v>
      </c>
      <c r="Q496" s="2" t="s">
        <v>10</v>
      </c>
      <c r="S496" s="2" t="s">
        <v>137</v>
      </c>
      <c r="T496" s="5">
        <v>0.79010000000000002</v>
      </c>
      <c r="U496" s="5">
        <v>5.2699999999999997E-2</v>
      </c>
      <c r="V496" s="5">
        <v>0.23219999999999999</v>
      </c>
      <c r="W496" s="5">
        <v>0.2205</v>
      </c>
      <c r="X496" s="5">
        <v>0.1288</v>
      </c>
      <c r="Y496" s="5">
        <v>0.1762</v>
      </c>
      <c r="Z496" s="5">
        <v>7.6200000000000004E-2</v>
      </c>
      <c r="AA496" s="5">
        <v>9.2999999999999992E-3</v>
      </c>
      <c r="AB496" s="5">
        <v>3.2000000000000002E-3</v>
      </c>
      <c r="AC496" s="5">
        <v>5.8999999999999999E-3</v>
      </c>
      <c r="AD496" s="5">
        <v>0</v>
      </c>
      <c r="AE496" s="5">
        <v>0</v>
      </c>
      <c r="AF496" s="5">
        <v>0</v>
      </c>
      <c r="AG496" s="1">
        <v>1.7</v>
      </c>
      <c r="AH496" s="1"/>
      <c r="AI496" s="5">
        <v>0.46610000000000001</v>
      </c>
      <c r="AJ496" s="5">
        <v>3.1099999999999999E-2</v>
      </c>
      <c r="AK496" s="5">
        <v>0.13700000000000001</v>
      </c>
      <c r="AL496" s="5">
        <v>0.13009999999999999</v>
      </c>
      <c r="AM496" s="5">
        <v>7.5999999999999998E-2</v>
      </c>
      <c r="AN496" s="5">
        <v>0.10390000000000001</v>
      </c>
      <c r="AO496" s="5">
        <v>4.4900000000000002E-2</v>
      </c>
      <c r="AP496" s="5">
        <v>5.4999999999999997E-3</v>
      </c>
      <c r="AQ496" s="5">
        <v>1.9E-3</v>
      </c>
      <c r="AR496" s="5">
        <v>3.5000000000000001E-3</v>
      </c>
      <c r="AS496" s="5">
        <v>0</v>
      </c>
      <c r="AT496" s="5">
        <v>0</v>
      </c>
      <c r="AU496" s="5">
        <v>0</v>
      </c>
      <c r="AV496" s="1">
        <v>1</v>
      </c>
    </row>
    <row r="497" spans="1:48">
      <c r="A497" s="1">
        <v>47.25</v>
      </c>
      <c r="B497" s="1">
        <v>5.69</v>
      </c>
      <c r="C497" s="1">
        <v>10.82</v>
      </c>
      <c r="D497" s="1">
        <v>18.420000000000002</v>
      </c>
      <c r="E497" s="1">
        <v>4.4000000000000004</v>
      </c>
      <c r="F497" s="1">
        <v>9.69</v>
      </c>
      <c r="G497" s="1">
        <v>2.2999999999999998</v>
      </c>
      <c r="H497" s="1">
        <v>0.56000000000000005</v>
      </c>
      <c r="I497" s="1">
        <v>0.28000000000000003</v>
      </c>
      <c r="J497" s="1">
        <v>0.66</v>
      </c>
      <c r="K497" s="1"/>
      <c r="L497" s="1"/>
      <c r="M497" s="1"/>
      <c r="N497" s="3">
        <v>100.1</v>
      </c>
      <c r="O497" s="17">
        <v>1116</v>
      </c>
      <c r="P497" s="2">
        <v>1E-4</v>
      </c>
      <c r="Q497" s="2" t="s">
        <v>88</v>
      </c>
      <c r="S497" s="2" t="s">
        <v>137</v>
      </c>
      <c r="T497" s="5">
        <v>0.78649999999999998</v>
      </c>
      <c r="U497" s="5">
        <v>7.1199999999999999E-2</v>
      </c>
      <c r="V497" s="5">
        <v>0.2122</v>
      </c>
      <c r="W497" s="5">
        <v>0.25640000000000002</v>
      </c>
      <c r="X497" s="5">
        <v>0.10920000000000001</v>
      </c>
      <c r="Y497" s="5">
        <v>0.17280000000000001</v>
      </c>
      <c r="Z497" s="5">
        <v>7.4200000000000002E-2</v>
      </c>
      <c r="AA497" s="5">
        <v>1.1900000000000001E-2</v>
      </c>
      <c r="AB497" s="5">
        <v>3.8999999999999998E-3</v>
      </c>
      <c r="AC497" s="5">
        <v>9.2999999999999992E-3</v>
      </c>
      <c r="AD497" s="5">
        <v>0</v>
      </c>
      <c r="AE497" s="5">
        <v>0</v>
      </c>
      <c r="AF497" s="5">
        <v>0</v>
      </c>
      <c r="AG497" s="1">
        <v>1.71</v>
      </c>
      <c r="AH497" s="1"/>
      <c r="AI497" s="5">
        <v>0.46060000000000001</v>
      </c>
      <c r="AJ497" s="5">
        <v>4.1700000000000001E-2</v>
      </c>
      <c r="AK497" s="5">
        <v>0.12429999999999999</v>
      </c>
      <c r="AL497" s="5">
        <v>0.15010000000000001</v>
      </c>
      <c r="AM497" s="5">
        <v>6.3899999999999998E-2</v>
      </c>
      <c r="AN497" s="5">
        <v>0.1012</v>
      </c>
      <c r="AO497" s="5">
        <v>4.3499999999999997E-2</v>
      </c>
      <c r="AP497" s="5">
        <v>7.0000000000000001E-3</v>
      </c>
      <c r="AQ497" s="5">
        <v>2.3E-3</v>
      </c>
      <c r="AR497" s="5">
        <v>5.4000000000000003E-3</v>
      </c>
      <c r="AS497" s="5">
        <v>0</v>
      </c>
      <c r="AT497" s="5">
        <v>0</v>
      </c>
      <c r="AU497" s="5">
        <v>0</v>
      </c>
      <c r="AV497" s="1">
        <v>1</v>
      </c>
    </row>
    <row r="498" spans="1:48">
      <c r="A498" s="1">
        <v>48.13</v>
      </c>
      <c r="B498" s="1">
        <v>4.42</v>
      </c>
      <c r="C498" s="1">
        <v>12.58</v>
      </c>
      <c r="D498" s="1">
        <v>15.81</v>
      </c>
      <c r="E498" s="1">
        <v>5.41</v>
      </c>
      <c r="F498" s="1">
        <v>9.4</v>
      </c>
      <c r="G498" s="1">
        <v>2.59</v>
      </c>
      <c r="H498" s="1">
        <v>0.54</v>
      </c>
      <c r="I498" s="1">
        <v>0.24</v>
      </c>
      <c r="J498" s="1">
        <v>0.53</v>
      </c>
      <c r="K498" s="1"/>
      <c r="L498" s="1"/>
      <c r="M498" s="1"/>
      <c r="N498" s="3">
        <v>99.7</v>
      </c>
      <c r="O498" s="17">
        <v>1135</v>
      </c>
      <c r="P498" s="2">
        <v>1E-4</v>
      </c>
      <c r="Q498" s="2" t="s">
        <v>7</v>
      </c>
      <c r="S498" s="2" t="s">
        <v>137</v>
      </c>
      <c r="T498" s="5">
        <v>0.80110000000000003</v>
      </c>
      <c r="U498" s="5">
        <v>5.5300000000000002E-2</v>
      </c>
      <c r="V498" s="5">
        <v>0.24679999999999999</v>
      </c>
      <c r="W498" s="5">
        <v>0.22</v>
      </c>
      <c r="X498" s="5">
        <v>0.13420000000000001</v>
      </c>
      <c r="Y498" s="5">
        <v>0.1676</v>
      </c>
      <c r="Z498" s="5">
        <v>8.3599999999999994E-2</v>
      </c>
      <c r="AA498" s="5">
        <v>1.15E-2</v>
      </c>
      <c r="AB498" s="5">
        <v>3.3999999999999998E-3</v>
      </c>
      <c r="AC498" s="5">
        <v>7.4999999999999997E-3</v>
      </c>
      <c r="AD498" s="5">
        <v>0</v>
      </c>
      <c r="AE498" s="5">
        <v>0</v>
      </c>
      <c r="AF498" s="5">
        <v>0</v>
      </c>
      <c r="AG498" s="1">
        <v>1.73</v>
      </c>
      <c r="AH498" s="1"/>
      <c r="AI498" s="5">
        <v>0.46279999999999999</v>
      </c>
      <c r="AJ498" s="5">
        <v>3.2000000000000001E-2</v>
      </c>
      <c r="AK498" s="5">
        <v>0.1426</v>
      </c>
      <c r="AL498" s="5">
        <v>0.12709999999999999</v>
      </c>
      <c r="AM498" s="5">
        <v>7.7600000000000002E-2</v>
      </c>
      <c r="AN498" s="5">
        <v>9.6799999999999997E-2</v>
      </c>
      <c r="AO498" s="5">
        <v>4.8300000000000003E-2</v>
      </c>
      <c r="AP498" s="5">
        <v>6.6E-3</v>
      </c>
      <c r="AQ498" s="5">
        <v>2E-3</v>
      </c>
      <c r="AR498" s="5">
        <v>4.3E-3</v>
      </c>
      <c r="AS498" s="5">
        <v>0</v>
      </c>
      <c r="AT498" s="5">
        <v>0</v>
      </c>
      <c r="AU498" s="5">
        <v>0</v>
      </c>
      <c r="AV498" s="1">
        <v>1</v>
      </c>
    </row>
    <row r="499" spans="1:48">
      <c r="A499" s="1">
        <v>48.15</v>
      </c>
      <c r="B499" s="1">
        <v>4.71</v>
      </c>
      <c r="C499" s="1">
        <v>12.11</v>
      </c>
      <c r="D499" s="1">
        <v>16.2</v>
      </c>
      <c r="E499" s="1">
        <v>5.05</v>
      </c>
      <c r="F499" s="1">
        <v>9.36</v>
      </c>
      <c r="G499" s="1">
        <v>2.61</v>
      </c>
      <c r="H499" s="1">
        <v>0.56999999999999995</v>
      </c>
      <c r="I499" s="1">
        <v>0.18</v>
      </c>
      <c r="J499" s="1">
        <v>0.6</v>
      </c>
      <c r="K499" s="1"/>
      <c r="L499" s="1"/>
      <c r="M499" s="1"/>
      <c r="N499" s="3">
        <v>99.5</v>
      </c>
      <c r="O499" s="17">
        <v>1126</v>
      </c>
      <c r="P499" s="2">
        <v>1E-4</v>
      </c>
      <c r="Q499" s="2" t="s">
        <v>7</v>
      </c>
      <c r="S499" s="2" t="s">
        <v>137</v>
      </c>
      <c r="T499" s="5">
        <v>0.8014</v>
      </c>
      <c r="U499" s="5">
        <v>5.8900000000000001E-2</v>
      </c>
      <c r="V499" s="5">
        <v>0.23749999999999999</v>
      </c>
      <c r="W499" s="5">
        <v>0.22550000000000001</v>
      </c>
      <c r="X499" s="5">
        <v>0.12529999999999999</v>
      </c>
      <c r="Y499" s="5">
        <v>0.16689999999999999</v>
      </c>
      <c r="Z499" s="5">
        <v>8.4199999999999997E-2</v>
      </c>
      <c r="AA499" s="5">
        <v>1.21E-2</v>
      </c>
      <c r="AB499" s="5">
        <v>2.5000000000000001E-3</v>
      </c>
      <c r="AC499" s="5">
        <v>8.5000000000000006E-3</v>
      </c>
      <c r="AD499" s="5">
        <v>0</v>
      </c>
      <c r="AE499" s="5">
        <v>0</v>
      </c>
      <c r="AF499" s="5">
        <v>0</v>
      </c>
      <c r="AG499" s="1">
        <v>1.72</v>
      </c>
      <c r="AH499" s="1"/>
      <c r="AI499" s="5">
        <v>0.4652</v>
      </c>
      <c r="AJ499" s="5">
        <v>3.4200000000000001E-2</v>
      </c>
      <c r="AK499" s="5">
        <v>0.13789999999999999</v>
      </c>
      <c r="AL499" s="5">
        <v>0.13089999999999999</v>
      </c>
      <c r="AM499" s="5">
        <v>7.2700000000000001E-2</v>
      </c>
      <c r="AN499" s="5">
        <v>9.69E-2</v>
      </c>
      <c r="AO499" s="5">
        <v>4.8899999999999999E-2</v>
      </c>
      <c r="AP499" s="5">
        <v>7.0000000000000001E-3</v>
      </c>
      <c r="AQ499" s="5">
        <v>1.5E-3</v>
      </c>
      <c r="AR499" s="5">
        <v>4.8999999999999998E-3</v>
      </c>
      <c r="AS499" s="5">
        <v>0</v>
      </c>
      <c r="AT499" s="5">
        <v>0</v>
      </c>
      <c r="AU499" s="5">
        <v>0</v>
      </c>
      <c r="AV499" s="1">
        <v>1</v>
      </c>
    </row>
    <row r="500" spans="1:48">
      <c r="A500" s="1">
        <v>48.18</v>
      </c>
      <c r="B500" s="1">
        <v>5.2</v>
      </c>
      <c r="C500" s="1">
        <v>11.56</v>
      </c>
      <c r="D500" s="1">
        <v>16.64</v>
      </c>
      <c r="E500" s="1">
        <v>4.78</v>
      </c>
      <c r="F500" s="1">
        <v>9.4</v>
      </c>
      <c r="G500" s="1">
        <v>2.64</v>
      </c>
      <c r="H500" s="1">
        <v>0.57999999999999996</v>
      </c>
      <c r="I500" s="1">
        <v>0.22</v>
      </c>
      <c r="J500" s="1">
        <v>0.56000000000000005</v>
      </c>
      <c r="K500" s="1"/>
      <c r="L500" s="1"/>
      <c r="M500" s="1"/>
      <c r="N500" s="3">
        <v>99.8</v>
      </c>
      <c r="O500" s="17">
        <v>1117</v>
      </c>
      <c r="P500" s="2">
        <v>1E-4</v>
      </c>
      <c r="Q500" s="2" t="s">
        <v>10</v>
      </c>
      <c r="S500" s="2" t="s">
        <v>137</v>
      </c>
      <c r="T500" s="5">
        <v>0.80189999999999995</v>
      </c>
      <c r="U500" s="5">
        <v>6.5100000000000005E-2</v>
      </c>
      <c r="V500" s="5">
        <v>0.2268</v>
      </c>
      <c r="W500" s="5">
        <v>0.2316</v>
      </c>
      <c r="X500" s="5">
        <v>0.1186</v>
      </c>
      <c r="Y500" s="5">
        <v>0.1676</v>
      </c>
      <c r="Z500" s="5">
        <v>8.5199999999999998E-2</v>
      </c>
      <c r="AA500" s="5">
        <v>1.23E-2</v>
      </c>
      <c r="AB500" s="5">
        <v>3.0999999999999999E-3</v>
      </c>
      <c r="AC500" s="5">
        <v>7.9000000000000008E-3</v>
      </c>
      <c r="AD500" s="5">
        <v>0</v>
      </c>
      <c r="AE500" s="5">
        <v>0</v>
      </c>
      <c r="AF500" s="5">
        <v>0</v>
      </c>
      <c r="AG500" s="1">
        <v>1.72</v>
      </c>
      <c r="AH500" s="1"/>
      <c r="AI500" s="5">
        <v>0.4662</v>
      </c>
      <c r="AJ500" s="5">
        <v>3.78E-2</v>
      </c>
      <c r="AK500" s="5">
        <v>0.1318</v>
      </c>
      <c r="AL500" s="5">
        <v>0.1346</v>
      </c>
      <c r="AM500" s="5">
        <v>6.9000000000000006E-2</v>
      </c>
      <c r="AN500" s="5">
        <v>9.74E-2</v>
      </c>
      <c r="AO500" s="5">
        <v>4.9500000000000002E-2</v>
      </c>
      <c r="AP500" s="5">
        <v>7.1999999999999998E-3</v>
      </c>
      <c r="AQ500" s="5">
        <v>1.8E-3</v>
      </c>
      <c r="AR500" s="5">
        <v>4.5999999999999999E-3</v>
      </c>
      <c r="AS500" s="5">
        <v>0</v>
      </c>
      <c r="AT500" s="5">
        <v>0</v>
      </c>
      <c r="AU500" s="5">
        <v>0</v>
      </c>
      <c r="AV500" s="1">
        <v>1</v>
      </c>
    </row>
    <row r="501" spans="1:48">
      <c r="A501" s="1">
        <v>48.45</v>
      </c>
      <c r="B501" s="1">
        <v>5.17</v>
      </c>
      <c r="C501" s="1">
        <v>11.33</v>
      </c>
      <c r="D501" s="1">
        <v>16.91</v>
      </c>
      <c r="E501" s="1">
        <v>4.49</v>
      </c>
      <c r="F501" s="1">
        <v>9.02</v>
      </c>
      <c r="G501" s="1">
        <v>2.65</v>
      </c>
      <c r="H501" s="1">
        <v>0.67</v>
      </c>
      <c r="I501" s="1">
        <v>0.28000000000000003</v>
      </c>
      <c r="J501" s="1">
        <v>0.59</v>
      </c>
      <c r="K501" s="1"/>
      <c r="L501" s="1"/>
      <c r="M501" s="1"/>
      <c r="N501" s="3">
        <v>99.6</v>
      </c>
      <c r="O501" s="17">
        <v>1106</v>
      </c>
      <c r="P501" s="2">
        <v>1E-4</v>
      </c>
      <c r="Q501" s="2" t="s">
        <v>10</v>
      </c>
      <c r="S501" s="2" t="s">
        <v>137</v>
      </c>
      <c r="T501" s="5">
        <v>0.80640000000000001</v>
      </c>
      <c r="U501" s="5">
        <v>6.4699999999999994E-2</v>
      </c>
      <c r="V501" s="5">
        <v>0.22220000000000001</v>
      </c>
      <c r="W501" s="5">
        <v>0.2354</v>
      </c>
      <c r="X501" s="5">
        <v>0.1114</v>
      </c>
      <c r="Y501" s="5">
        <v>0.1608</v>
      </c>
      <c r="Z501" s="5">
        <v>8.5500000000000007E-2</v>
      </c>
      <c r="AA501" s="5">
        <v>1.4200000000000001E-2</v>
      </c>
      <c r="AB501" s="5">
        <v>3.8999999999999998E-3</v>
      </c>
      <c r="AC501" s="5">
        <v>8.3000000000000001E-3</v>
      </c>
      <c r="AD501" s="5">
        <v>0</v>
      </c>
      <c r="AE501" s="5">
        <v>0</v>
      </c>
      <c r="AF501" s="5">
        <v>0</v>
      </c>
      <c r="AG501" s="1">
        <v>1.71</v>
      </c>
      <c r="AH501" s="1"/>
      <c r="AI501" s="5">
        <v>0.4708</v>
      </c>
      <c r="AJ501" s="5">
        <v>3.78E-2</v>
      </c>
      <c r="AK501" s="5">
        <v>0.12970000000000001</v>
      </c>
      <c r="AL501" s="5">
        <v>0.13739999999999999</v>
      </c>
      <c r="AM501" s="5">
        <v>6.5000000000000002E-2</v>
      </c>
      <c r="AN501" s="5">
        <v>9.3899999999999997E-2</v>
      </c>
      <c r="AO501" s="5">
        <v>4.99E-2</v>
      </c>
      <c r="AP501" s="5">
        <v>8.3000000000000001E-3</v>
      </c>
      <c r="AQ501" s="5">
        <v>2.3E-3</v>
      </c>
      <c r="AR501" s="5">
        <v>4.8999999999999998E-3</v>
      </c>
      <c r="AS501" s="5">
        <v>0</v>
      </c>
      <c r="AT501" s="5">
        <v>0</v>
      </c>
      <c r="AU501" s="5">
        <v>0</v>
      </c>
      <c r="AV501" s="1">
        <v>1</v>
      </c>
    </row>
    <row r="502" spans="1:48">
      <c r="A502" s="1">
        <v>47.79</v>
      </c>
      <c r="B502" s="1">
        <v>4.92</v>
      </c>
      <c r="C502" s="1">
        <v>10.49</v>
      </c>
      <c r="D502" s="1">
        <v>19.5</v>
      </c>
      <c r="E502" s="1">
        <v>4.09</v>
      </c>
      <c r="F502" s="1">
        <v>9.0399999999999991</v>
      </c>
      <c r="G502" s="1">
        <v>2.56</v>
      </c>
      <c r="H502" s="1">
        <v>0.69</v>
      </c>
      <c r="I502" s="1">
        <v>0.27</v>
      </c>
      <c r="J502" s="1">
        <v>0.92</v>
      </c>
      <c r="K502" s="1"/>
      <c r="L502" s="1"/>
      <c r="M502" s="1"/>
      <c r="N502" s="3">
        <v>100.3</v>
      </c>
      <c r="O502" s="17">
        <v>1097</v>
      </c>
      <c r="P502" s="2">
        <v>1E-4</v>
      </c>
      <c r="Q502" s="2" t="s">
        <v>87</v>
      </c>
      <c r="S502" s="2" t="s">
        <v>137</v>
      </c>
      <c r="T502" s="5">
        <v>0.7954</v>
      </c>
      <c r="U502" s="5">
        <v>6.1600000000000002E-2</v>
      </c>
      <c r="V502" s="5">
        <v>0.20580000000000001</v>
      </c>
      <c r="W502" s="5">
        <v>0.27139999999999997</v>
      </c>
      <c r="X502" s="5">
        <v>0.10150000000000001</v>
      </c>
      <c r="Y502" s="5">
        <v>0.16120000000000001</v>
      </c>
      <c r="Z502" s="5">
        <v>8.2600000000000007E-2</v>
      </c>
      <c r="AA502" s="5">
        <v>1.46E-2</v>
      </c>
      <c r="AB502" s="5">
        <v>3.8E-3</v>
      </c>
      <c r="AC502" s="5">
        <v>1.2999999999999999E-2</v>
      </c>
      <c r="AD502" s="5">
        <v>0</v>
      </c>
      <c r="AE502" s="5">
        <v>0</v>
      </c>
      <c r="AF502" s="5">
        <v>0</v>
      </c>
      <c r="AG502" s="1">
        <v>1.71</v>
      </c>
      <c r="AH502" s="1"/>
      <c r="AI502" s="5">
        <v>0.46489999999999998</v>
      </c>
      <c r="AJ502" s="5">
        <v>3.5999999999999997E-2</v>
      </c>
      <c r="AK502" s="5">
        <v>0.1203</v>
      </c>
      <c r="AL502" s="5">
        <v>0.15859999999999999</v>
      </c>
      <c r="AM502" s="5">
        <v>5.9299999999999999E-2</v>
      </c>
      <c r="AN502" s="5">
        <v>9.4200000000000006E-2</v>
      </c>
      <c r="AO502" s="5">
        <v>4.8300000000000003E-2</v>
      </c>
      <c r="AP502" s="5">
        <v>8.6E-3</v>
      </c>
      <c r="AQ502" s="5">
        <v>2.2000000000000001E-3</v>
      </c>
      <c r="AR502" s="5">
        <v>7.6E-3</v>
      </c>
      <c r="AS502" s="5">
        <v>0</v>
      </c>
      <c r="AT502" s="5">
        <v>0</v>
      </c>
      <c r="AU502" s="5">
        <v>0</v>
      </c>
      <c r="AV502" s="1">
        <v>1</v>
      </c>
    </row>
    <row r="503" spans="1:48">
      <c r="A503" s="1">
        <v>48.73</v>
      </c>
      <c r="B503" s="1">
        <v>4.22</v>
      </c>
      <c r="C503" s="1">
        <v>10.76</v>
      </c>
      <c r="D503" s="1">
        <v>18.579999999999998</v>
      </c>
      <c r="E503" s="1">
        <v>3.75</v>
      </c>
      <c r="F503" s="1">
        <v>8.82</v>
      </c>
      <c r="G503" s="1">
        <v>2.38</v>
      </c>
      <c r="H503" s="1">
        <v>0.76</v>
      </c>
      <c r="I503" s="1">
        <v>0.3</v>
      </c>
      <c r="J503" s="1">
        <v>1.26</v>
      </c>
      <c r="K503" s="1"/>
      <c r="L503" s="1"/>
      <c r="M503" s="1"/>
      <c r="N503" s="3">
        <v>99.6</v>
      </c>
      <c r="O503" s="17">
        <v>1089</v>
      </c>
      <c r="P503" s="2">
        <v>1E-4</v>
      </c>
      <c r="Q503" s="2" t="s">
        <v>88</v>
      </c>
      <c r="S503" s="2" t="s">
        <v>137</v>
      </c>
      <c r="T503" s="5">
        <v>0.81110000000000004</v>
      </c>
      <c r="U503" s="5">
        <v>5.28E-2</v>
      </c>
      <c r="V503" s="5">
        <v>0.21110000000000001</v>
      </c>
      <c r="W503" s="5">
        <v>0.2586</v>
      </c>
      <c r="X503" s="5">
        <v>9.3100000000000002E-2</v>
      </c>
      <c r="Y503" s="5">
        <v>0.1573</v>
      </c>
      <c r="Z503" s="5">
        <v>7.6799999999999993E-2</v>
      </c>
      <c r="AA503" s="5">
        <v>1.61E-2</v>
      </c>
      <c r="AB503" s="5">
        <v>4.1999999999999997E-3</v>
      </c>
      <c r="AC503" s="5">
        <v>1.78E-2</v>
      </c>
      <c r="AD503" s="5">
        <v>0</v>
      </c>
      <c r="AE503" s="5">
        <v>0</v>
      </c>
      <c r="AF503" s="5">
        <v>0</v>
      </c>
      <c r="AG503" s="1">
        <v>1.7</v>
      </c>
      <c r="AH503" s="1"/>
      <c r="AI503" s="5">
        <v>0.47739999999999999</v>
      </c>
      <c r="AJ503" s="5">
        <v>3.1099999999999999E-2</v>
      </c>
      <c r="AK503" s="5">
        <v>0.1242</v>
      </c>
      <c r="AL503" s="5">
        <v>0.1522</v>
      </c>
      <c r="AM503" s="5">
        <v>5.4800000000000001E-2</v>
      </c>
      <c r="AN503" s="5">
        <v>9.2600000000000002E-2</v>
      </c>
      <c r="AO503" s="5">
        <v>4.5199999999999997E-2</v>
      </c>
      <c r="AP503" s="5">
        <v>9.4999999999999998E-3</v>
      </c>
      <c r="AQ503" s="5">
        <v>2.5000000000000001E-3</v>
      </c>
      <c r="AR503" s="5">
        <v>1.0500000000000001E-2</v>
      </c>
      <c r="AS503" s="5">
        <v>0</v>
      </c>
      <c r="AT503" s="5">
        <v>0</v>
      </c>
      <c r="AU503" s="5">
        <v>0</v>
      </c>
      <c r="AV503" s="1">
        <v>1</v>
      </c>
    </row>
    <row r="504" spans="1:48">
      <c r="A504" s="1">
        <v>48.6</v>
      </c>
      <c r="B504" s="1">
        <v>4.3899999999999997</v>
      </c>
      <c r="C504" s="1">
        <v>12.01</v>
      </c>
      <c r="D504" s="1">
        <v>16.87</v>
      </c>
      <c r="E504" s="1">
        <v>5.08</v>
      </c>
      <c r="F504" s="1">
        <v>9.76</v>
      </c>
      <c r="G504" s="1">
        <v>2.68</v>
      </c>
      <c r="H504" s="1">
        <v>0.59</v>
      </c>
      <c r="I504" s="1">
        <v>0.25</v>
      </c>
      <c r="J504" s="1">
        <v>0.36</v>
      </c>
      <c r="K504" s="1"/>
      <c r="L504" s="1"/>
      <c r="M504" s="1"/>
      <c r="N504" s="3">
        <v>100.6</v>
      </c>
      <c r="O504" s="17">
        <v>1138</v>
      </c>
      <c r="P504" s="2">
        <v>1E-4</v>
      </c>
      <c r="Q504" s="2" t="s">
        <v>10</v>
      </c>
      <c r="S504" s="2" t="s">
        <v>137</v>
      </c>
      <c r="T504" s="5">
        <v>0.80889999999999995</v>
      </c>
      <c r="U504" s="5">
        <v>5.4899999999999997E-2</v>
      </c>
      <c r="V504" s="5">
        <v>0.2356</v>
      </c>
      <c r="W504" s="5">
        <v>0.23480000000000001</v>
      </c>
      <c r="X504" s="5">
        <v>0.12609999999999999</v>
      </c>
      <c r="Y504" s="5">
        <v>0.17399999999999999</v>
      </c>
      <c r="Z504" s="5">
        <v>8.6499999999999994E-2</v>
      </c>
      <c r="AA504" s="5">
        <v>1.2500000000000001E-2</v>
      </c>
      <c r="AB504" s="5">
        <v>3.5000000000000001E-3</v>
      </c>
      <c r="AC504" s="5">
        <v>5.1000000000000004E-3</v>
      </c>
      <c r="AD504" s="5">
        <v>0</v>
      </c>
      <c r="AE504" s="5">
        <v>0</v>
      </c>
      <c r="AF504" s="5">
        <v>0</v>
      </c>
      <c r="AG504" s="1">
        <v>1.74</v>
      </c>
      <c r="AH504" s="1"/>
      <c r="AI504" s="5">
        <v>0.46439999999999998</v>
      </c>
      <c r="AJ504" s="5">
        <v>3.15E-2</v>
      </c>
      <c r="AK504" s="5">
        <v>0.13519999999999999</v>
      </c>
      <c r="AL504" s="5">
        <v>0.1348</v>
      </c>
      <c r="AM504" s="5">
        <v>7.2400000000000006E-2</v>
      </c>
      <c r="AN504" s="5">
        <v>9.9900000000000003E-2</v>
      </c>
      <c r="AO504" s="5">
        <v>4.9599999999999998E-2</v>
      </c>
      <c r="AP504" s="5">
        <v>7.1999999999999998E-3</v>
      </c>
      <c r="AQ504" s="5">
        <v>2E-3</v>
      </c>
      <c r="AR504" s="5">
        <v>2.8999999999999998E-3</v>
      </c>
      <c r="AS504" s="5">
        <v>0</v>
      </c>
      <c r="AT504" s="5">
        <v>0</v>
      </c>
      <c r="AU504" s="5">
        <v>0</v>
      </c>
      <c r="AV504" s="1">
        <v>1</v>
      </c>
    </row>
    <row r="505" spans="1:48">
      <c r="A505" s="1">
        <v>50.7</v>
      </c>
      <c r="B505" s="1">
        <v>1.67</v>
      </c>
      <c r="C505" s="1">
        <v>15.1</v>
      </c>
      <c r="D505" s="1">
        <v>9.6</v>
      </c>
      <c r="E505" s="1">
        <v>7.76</v>
      </c>
      <c r="F505" s="1">
        <v>11.3</v>
      </c>
      <c r="G505" s="1">
        <v>2.87</v>
      </c>
      <c r="H505" s="1">
        <v>0.13</v>
      </c>
      <c r="I505" s="1">
        <v>0.18</v>
      </c>
      <c r="J505" s="1">
        <v>0.16</v>
      </c>
      <c r="K505" s="1"/>
      <c r="L505" s="1">
        <v>0.06</v>
      </c>
      <c r="M505" s="1"/>
      <c r="N505" s="3">
        <f t="shared" ref="N505:N527" si="363">SUM(A505:L505)</f>
        <v>99.53</v>
      </c>
      <c r="O505" s="2">
        <v>1195</v>
      </c>
      <c r="P505" s="2">
        <v>1E-4</v>
      </c>
      <c r="Q505" s="2" t="s">
        <v>7</v>
      </c>
      <c r="R505" s="2" t="s">
        <v>121</v>
      </c>
      <c r="S505" s="2" t="s">
        <v>137</v>
      </c>
      <c r="T505" s="5">
        <f t="shared" ref="T505:T527" si="364">A505/60.08</f>
        <v>0.84387483355525972</v>
      </c>
      <c r="U505" s="5">
        <f t="shared" ref="U505:U527" si="365">B505/79.9</f>
        <v>2.090112640801001E-2</v>
      </c>
      <c r="V505" s="5">
        <f t="shared" ref="V505:V527" si="366">C505/50.98</f>
        <v>0.2961945861122009</v>
      </c>
      <c r="W505" s="5">
        <f t="shared" ref="W505:W527" si="367">D505/71.85</f>
        <v>0.13361169102296452</v>
      </c>
      <c r="X505" s="5">
        <f t="shared" ref="X505:X527" si="368">E505/40.3</f>
        <v>0.19255583126550868</v>
      </c>
      <c r="Y505" s="5">
        <f t="shared" ref="Y505:Y527" si="369">F505/56.08</f>
        <v>0.20149786019971472</v>
      </c>
      <c r="Z505" s="5">
        <f t="shared" ref="Z505:Z527" si="370">G505/30.99</f>
        <v>9.2610519522426604E-2</v>
      </c>
      <c r="AA505" s="5">
        <f t="shared" ref="AA505:AA527" si="371">H505/47.1</f>
        <v>2.7600849256900211E-3</v>
      </c>
      <c r="AB505" s="5">
        <f t="shared" ref="AB505:AB527" si="372">I505/70.94</f>
        <v>2.5373555117000281E-3</v>
      </c>
      <c r="AC505" s="5">
        <f t="shared" ref="AC505:AC512" si="373">J505/70.9725</f>
        <v>2.2543943076543732E-3</v>
      </c>
      <c r="AD505" s="5">
        <f t="shared" ref="AD505:AD512" si="374">K505/74.71</f>
        <v>0</v>
      </c>
      <c r="AE505" s="5">
        <f t="shared" ref="AE505:AE527" si="375">L505/75.995</f>
        <v>7.8952562668596616E-4</v>
      </c>
      <c r="AF505" s="5">
        <f t="shared" ref="AF505:AF527" si="376">M505/74.93</f>
        <v>0</v>
      </c>
      <c r="AG505" s="1">
        <f t="shared" si="361"/>
        <v>1.7895878084578154</v>
      </c>
      <c r="AH505" s="1"/>
      <c r="AI505" s="5">
        <f t="shared" ref="AI505:AI527" si="377">T505/AG505</f>
        <v>0.47154703980827423</v>
      </c>
      <c r="AJ505" s="5">
        <f t="shared" ref="AJ505:AJ527" si="378">U505/AG505</f>
        <v>1.1679296377204112E-2</v>
      </c>
      <c r="AK505" s="5">
        <f t="shared" ref="AK505:AK527" si="379">V505/AG505</f>
        <v>0.16550994855482828</v>
      </c>
      <c r="AL505" s="5">
        <f t="shared" ref="AL505:AL527" si="380">W505/AG505</f>
        <v>7.4660595245172656E-2</v>
      </c>
      <c r="AM505" s="5">
        <f t="shared" ref="AM505:AM527" si="381">X505/AG505</f>
        <v>0.10759786714877347</v>
      </c>
      <c r="AN505" s="5">
        <f t="shared" ref="AN505:AN527" si="382">Y505/AG505</f>
        <v>0.11259456465193307</v>
      </c>
      <c r="AO505" s="5">
        <f t="shared" ref="AO505:AO527" si="383">Z505/AG505</f>
        <v>5.1749637030794313E-2</v>
      </c>
      <c r="AP505" s="5">
        <f t="shared" ref="AP505:AP527" si="384">AA505/AG505</f>
        <v>1.542302038852475E-3</v>
      </c>
      <c r="AQ505" s="5">
        <f t="shared" ref="AQ505:AQ527" si="385">AB505/AG505</f>
        <v>1.4178435390027632E-3</v>
      </c>
      <c r="AR505" s="5">
        <f t="shared" ref="AR505:AR527" si="386">AC505/AG505</f>
        <v>1.2597282441240516E-3</v>
      </c>
      <c r="AS505" s="5">
        <f t="shared" ref="AS505:AS527" si="387">AD505/AG505</f>
        <v>0</v>
      </c>
      <c r="AT505" s="5">
        <f t="shared" ref="AT505:AT527" si="388">AE505/AG505</f>
        <v>4.4117736104066504E-4</v>
      </c>
      <c r="AU505" s="5">
        <f t="shared" ref="AU505:AU527" si="389">AF505/AG505</f>
        <v>0</v>
      </c>
      <c r="AV505" s="1">
        <f t="shared" si="362"/>
        <v>1.0000000000000002</v>
      </c>
    </row>
    <row r="506" spans="1:48">
      <c r="A506" s="1">
        <v>51.2</v>
      </c>
      <c r="B506" s="1">
        <v>1.67</v>
      </c>
      <c r="C506" s="1">
        <v>15</v>
      </c>
      <c r="D506" s="1">
        <v>9.9499999999999993</v>
      </c>
      <c r="E506" s="1">
        <v>7.78</v>
      </c>
      <c r="F506" s="1">
        <v>11.6</v>
      </c>
      <c r="G506" s="1">
        <v>2.81</v>
      </c>
      <c r="H506" s="1">
        <v>0.14000000000000001</v>
      </c>
      <c r="I506" s="1">
        <v>0.18</v>
      </c>
      <c r="J506" s="1">
        <v>0.15</v>
      </c>
      <c r="K506" s="1"/>
      <c r="L506" s="1">
        <v>0.08</v>
      </c>
      <c r="M506" s="1"/>
      <c r="N506" s="3">
        <f t="shared" si="363"/>
        <v>100.56000000000002</v>
      </c>
      <c r="O506" s="2">
        <v>1187</v>
      </c>
      <c r="P506" s="2">
        <v>1E-4</v>
      </c>
      <c r="Q506" s="2" t="s">
        <v>7</v>
      </c>
      <c r="S506" s="2" t="s">
        <v>137</v>
      </c>
      <c r="T506" s="5">
        <f t="shared" si="364"/>
        <v>0.85219707057256999</v>
      </c>
      <c r="U506" s="5">
        <f t="shared" si="365"/>
        <v>2.090112640801001E-2</v>
      </c>
      <c r="V506" s="5">
        <f t="shared" si="366"/>
        <v>0.29423303256178895</v>
      </c>
      <c r="W506" s="5">
        <f t="shared" si="367"/>
        <v>0.13848295059151008</v>
      </c>
      <c r="X506" s="5">
        <f t="shared" si="368"/>
        <v>0.19305210918114146</v>
      </c>
      <c r="Y506" s="5">
        <f t="shared" si="369"/>
        <v>0.20684736091298145</v>
      </c>
      <c r="Z506" s="5">
        <f t="shared" si="370"/>
        <v>9.0674411100354957E-2</v>
      </c>
      <c r="AA506" s="5">
        <f t="shared" si="371"/>
        <v>2.9723991507431E-3</v>
      </c>
      <c r="AB506" s="5">
        <f t="shared" si="372"/>
        <v>2.5373555117000281E-3</v>
      </c>
      <c r="AC506" s="5">
        <f t="shared" si="373"/>
        <v>2.1134946634259748E-3</v>
      </c>
      <c r="AD506" s="5">
        <f t="shared" si="374"/>
        <v>0</v>
      </c>
      <c r="AE506" s="5">
        <f t="shared" si="375"/>
        <v>1.0527008355812881E-3</v>
      </c>
      <c r="AF506" s="5">
        <f t="shared" si="376"/>
        <v>0</v>
      </c>
      <c r="AG506" s="1">
        <f t="shared" si="361"/>
        <v>1.8050640114898076</v>
      </c>
      <c r="AH506" s="1"/>
      <c r="AI506" s="5">
        <f t="shared" si="377"/>
        <v>0.47211459823477953</v>
      </c>
      <c r="AJ506" s="5">
        <f t="shared" si="378"/>
        <v>1.1579160780430878E-2</v>
      </c>
      <c r="AK506" s="5">
        <f t="shared" si="379"/>
        <v>0.16300420965068382</v>
      </c>
      <c r="AL506" s="5">
        <f t="shared" si="380"/>
        <v>7.6719135559748561E-2</v>
      </c>
      <c r="AM506" s="5">
        <f t="shared" si="381"/>
        <v>0.10695028428482496</v>
      </c>
      <c r="AN506" s="5">
        <f t="shared" si="382"/>
        <v>0.11459281199798572</v>
      </c>
      <c r="AO506" s="5">
        <f t="shared" si="383"/>
        <v>5.0233349356689536E-2</v>
      </c>
      <c r="AP506" s="5">
        <f t="shared" si="384"/>
        <v>1.6467001346339146E-3</v>
      </c>
      <c r="AQ506" s="5">
        <f t="shared" si="385"/>
        <v>1.4056872751043463E-3</v>
      </c>
      <c r="AR506" s="5">
        <f t="shared" si="386"/>
        <v>1.1708696478201924E-3</v>
      </c>
      <c r="AS506" s="5">
        <f t="shared" si="387"/>
        <v>0</v>
      </c>
      <c r="AT506" s="5">
        <f t="shared" si="388"/>
        <v>5.8319307729837384E-4</v>
      </c>
      <c r="AU506" s="5">
        <f t="shared" si="389"/>
        <v>0</v>
      </c>
      <c r="AV506" s="1">
        <f t="shared" si="362"/>
        <v>0.99999999999999989</v>
      </c>
    </row>
    <row r="507" spans="1:48">
      <c r="A507" s="1">
        <v>50.3</v>
      </c>
      <c r="B507" s="1">
        <v>1.83</v>
      </c>
      <c r="C507" s="1">
        <v>14.1</v>
      </c>
      <c r="D507" s="1">
        <v>10.6</v>
      </c>
      <c r="E507" s="1">
        <v>7.24</v>
      </c>
      <c r="F507" s="1">
        <v>11.4</v>
      </c>
      <c r="G507" s="1">
        <v>2.85</v>
      </c>
      <c r="H507" s="1">
        <v>0.16</v>
      </c>
      <c r="I507" s="1">
        <v>0.24</v>
      </c>
      <c r="J507" s="1"/>
      <c r="K507" s="1"/>
      <c r="L507" s="1">
        <v>0.04</v>
      </c>
      <c r="M507" s="1"/>
      <c r="N507" s="3">
        <f t="shared" si="363"/>
        <v>98.759999999999977</v>
      </c>
      <c r="O507" s="2">
        <v>1177</v>
      </c>
      <c r="P507" s="2">
        <v>1E-4</v>
      </c>
      <c r="Q507" s="2" t="s">
        <v>7</v>
      </c>
      <c r="S507" s="2" t="s">
        <v>137</v>
      </c>
      <c r="T507" s="5">
        <f t="shared" si="364"/>
        <v>0.83721704394141139</v>
      </c>
      <c r="U507" s="5">
        <f t="shared" si="365"/>
        <v>2.2903629536921152E-2</v>
      </c>
      <c r="V507" s="5">
        <f t="shared" si="366"/>
        <v>0.27657905060808163</v>
      </c>
      <c r="W507" s="5">
        <f t="shared" si="367"/>
        <v>0.14752957550452331</v>
      </c>
      <c r="X507" s="5">
        <f t="shared" si="368"/>
        <v>0.17965260545905709</v>
      </c>
      <c r="Y507" s="5">
        <f t="shared" si="369"/>
        <v>0.20328102710413695</v>
      </c>
      <c r="Z507" s="5">
        <f t="shared" si="370"/>
        <v>9.1965150048402722E-2</v>
      </c>
      <c r="AA507" s="5">
        <f t="shared" si="371"/>
        <v>3.397027600849257E-3</v>
      </c>
      <c r="AB507" s="5">
        <f t="shared" si="372"/>
        <v>3.3831406822667043E-3</v>
      </c>
      <c r="AC507" s="5">
        <f t="shared" si="373"/>
        <v>0</v>
      </c>
      <c r="AD507" s="5">
        <f t="shared" si="374"/>
        <v>0</v>
      </c>
      <c r="AE507" s="5">
        <f t="shared" si="375"/>
        <v>5.2635041779064407E-4</v>
      </c>
      <c r="AF507" s="5">
        <f t="shared" si="376"/>
        <v>0</v>
      </c>
      <c r="AG507" s="1">
        <f t="shared" si="361"/>
        <v>1.7664346009034406</v>
      </c>
      <c r="AH507" s="1"/>
      <c r="AI507" s="5">
        <f t="shared" si="377"/>
        <v>0.47395869822365222</v>
      </c>
      <c r="AJ507" s="5">
        <f t="shared" si="378"/>
        <v>1.296602179622564E-2</v>
      </c>
      <c r="AK507" s="5">
        <f t="shared" si="379"/>
        <v>0.15657474693182846</v>
      </c>
      <c r="AL507" s="5">
        <f t="shared" si="380"/>
        <v>8.3518277681534039E-2</v>
      </c>
      <c r="AM507" s="5">
        <f t="shared" si="381"/>
        <v>0.1017035136014512</v>
      </c>
      <c r="AN507" s="5">
        <f t="shared" si="382"/>
        <v>0.1150798489795032</v>
      </c>
      <c r="AO507" s="5">
        <f t="shared" si="383"/>
        <v>5.2062584146261214E-2</v>
      </c>
      <c r="AP507" s="5">
        <f t="shared" si="384"/>
        <v>1.9230984261244949E-3</v>
      </c>
      <c r="AQ507" s="5">
        <f t="shared" si="385"/>
        <v>1.9152368734944398E-3</v>
      </c>
      <c r="AR507" s="5">
        <f t="shared" si="386"/>
        <v>0</v>
      </c>
      <c r="AS507" s="5">
        <f t="shared" si="387"/>
        <v>0</v>
      </c>
      <c r="AT507" s="5">
        <f t="shared" si="388"/>
        <v>2.9797333992520462E-4</v>
      </c>
      <c r="AU507" s="5">
        <f t="shared" si="389"/>
        <v>0</v>
      </c>
      <c r="AV507" s="1">
        <f t="shared" si="362"/>
        <v>1.0000000000000002</v>
      </c>
    </row>
    <row r="508" spans="1:48">
      <c r="A508" s="1">
        <v>50.9</v>
      </c>
      <c r="B508" s="1">
        <v>2.62</v>
      </c>
      <c r="C508" s="1">
        <v>12.5</v>
      </c>
      <c r="D508" s="1">
        <v>13.1</v>
      </c>
      <c r="E508" s="1">
        <v>6.01</v>
      </c>
      <c r="F508" s="1">
        <v>10.4</v>
      </c>
      <c r="G508" s="1">
        <v>2.97</v>
      </c>
      <c r="H508" s="1">
        <v>0.18</v>
      </c>
      <c r="I508" s="1">
        <v>0.25</v>
      </c>
      <c r="J508" s="1">
        <v>0.24</v>
      </c>
      <c r="K508" s="1"/>
      <c r="L508" s="1">
        <v>0.03</v>
      </c>
      <c r="M508" s="1"/>
      <c r="N508" s="3">
        <f t="shared" si="363"/>
        <v>99.2</v>
      </c>
      <c r="O508" s="2">
        <v>1153</v>
      </c>
      <c r="P508" s="2">
        <v>1E-4</v>
      </c>
      <c r="Q508" s="2" t="s">
        <v>10</v>
      </c>
      <c r="S508" s="2" t="s">
        <v>137</v>
      </c>
      <c r="T508" s="5">
        <f t="shared" si="364"/>
        <v>0.84720372836218372</v>
      </c>
      <c r="U508" s="5">
        <f t="shared" si="365"/>
        <v>3.2790988735919901E-2</v>
      </c>
      <c r="V508" s="5">
        <f t="shared" si="366"/>
        <v>0.2451941938014908</v>
      </c>
      <c r="W508" s="5">
        <f t="shared" si="367"/>
        <v>0.18232428670842032</v>
      </c>
      <c r="X508" s="5">
        <f t="shared" si="368"/>
        <v>0.14913151364764268</v>
      </c>
      <c r="Y508" s="5">
        <f t="shared" si="369"/>
        <v>0.18544935805991442</v>
      </c>
      <c r="Z508" s="5">
        <f t="shared" si="370"/>
        <v>9.5837366892545989E-2</v>
      </c>
      <c r="AA508" s="5">
        <f t="shared" si="371"/>
        <v>3.8216560509554136E-3</v>
      </c>
      <c r="AB508" s="5">
        <f t="shared" si="372"/>
        <v>3.5241048773611504E-3</v>
      </c>
      <c r="AC508" s="5">
        <f t="shared" si="373"/>
        <v>3.3815914614815598E-3</v>
      </c>
      <c r="AD508" s="5">
        <f t="shared" si="374"/>
        <v>0</v>
      </c>
      <c r="AE508" s="5">
        <f t="shared" si="375"/>
        <v>3.9476281334298308E-4</v>
      </c>
      <c r="AF508" s="5">
        <f t="shared" si="376"/>
        <v>0</v>
      </c>
      <c r="AG508" s="1">
        <f t="shared" si="361"/>
        <v>1.7490535514112591</v>
      </c>
      <c r="AH508" s="1"/>
      <c r="AI508" s="5">
        <f t="shared" si="377"/>
        <v>0.48437838148443213</v>
      </c>
      <c r="AJ508" s="5">
        <f t="shared" si="378"/>
        <v>1.8747847205399647E-2</v>
      </c>
      <c r="AK508" s="5">
        <f t="shared" si="379"/>
        <v>0.14018678479206706</v>
      </c>
      <c r="AL508" s="5">
        <f t="shared" si="380"/>
        <v>0.10424168348722559</v>
      </c>
      <c r="AM508" s="5">
        <f t="shared" si="381"/>
        <v>8.5264121002649074E-2</v>
      </c>
      <c r="AN508" s="5">
        <f t="shared" si="382"/>
        <v>0.10602840485374554</v>
      </c>
      <c r="AO508" s="5">
        <f t="shared" si="383"/>
        <v>5.4793843684899E-2</v>
      </c>
      <c r="AP508" s="5">
        <f t="shared" si="384"/>
        <v>2.1849851583285334E-3</v>
      </c>
      <c r="AQ508" s="5">
        <f t="shared" si="385"/>
        <v>2.0148639099801463E-3</v>
      </c>
      <c r="AR508" s="5">
        <f t="shared" si="386"/>
        <v>1.9333836055237157E-3</v>
      </c>
      <c r="AS508" s="5">
        <f t="shared" si="387"/>
        <v>0</v>
      </c>
      <c r="AT508" s="5">
        <f t="shared" si="388"/>
        <v>2.2570081574944389E-4</v>
      </c>
      <c r="AU508" s="5">
        <f t="shared" si="389"/>
        <v>0</v>
      </c>
      <c r="AV508" s="1">
        <f t="shared" si="362"/>
        <v>1</v>
      </c>
    </row>
    <row r="509" spans="1:48">
      <c r="A509" s="1">
        <v>50.2</v>
      </c>
      <c r="B509" s="1">
        <v>2.71</v>
      </c>
      <c r="C509" s="1">
        <v>13</v>
      </c>
      <c r="D509" s="1">
        <v>12.6</v>
      </c>
      <c r="E509" s="1">
        <v>6.17</v>
      </c>
      <c r="F509" s="1">
        <v>10.3</v>
      </c>
      <c r="G509" s="1">
        <v>3.5</v>
      </c>
      <c r="H509" s="1">
        <v>0.22</v>
      </c>
      <c r="I509" s="1">
        <v>0.25</v>
      </c>
      <c r="J509" s="1"/>
      <c r="K509" s="1"/>
      <c r="L509" s="1">
        <v>0.03</v>
      </c>
      <c r="M509" s="1"/>
      <c r="N509" s="3">
        <f t="shared" si="363"/>
        <v>98.97999999999999</v>
      </c>
      <c r="O509" s="2">
        <v>1152</v>
      </c>
      <c r="P509" s="2">
        <v>1E-4</v>
      </c>
      <c r="Q509" s="2" t="s">
        <v>10</v>
      </c>
      <c r="S509" s="2" t="s">
        <v>137</v>
      </c>
      <c r="T509" s="5">
        <f t="shared" si="364"/>
        <v>0.83555259653794944</v>
      </c>
      <c r="U509" s="5">
        <f t="shared" si="365"/>
        <v>3.3917396745932415E-2</v>
      </c>
      <c r="V509" s="5">
        <f t="shared" si="366"/>
        <v>0.25500196155355043</v>
      </c>
      <c r="W509" s="5">
        <f t="shared" si="367"/>
        <v>0.17536534446764093</v>
      </c>
      <c r="X509" s="5">
        <f t="shared" si="368"/>
        <v>0.15310173697270471</v>
      </c>
      <c r="Y509" s="5">
        <f t="shared" si="369"/>
        <v>0.18366619115549218</v>
      </c>
      <c r="Z509" s="5">
        <f t="shared" si="370"/>
        <v>0.11293965795417878</v>
      </c>
      <c r="AA509" s="5">
        <f t="shared" si="371"/>
        <v>4.6709129511677281E-3</v>
      </c>
      <c r="AB509" s="5">
        <f t="shared" si="372"/>
        <v>3.5241048773611504E-3</v>
      </c>
      <c r="AC509" s="5">
        <f t="shared" si="373"/>
        <v>0</v>
      </c>
      <c r="AD509" s="5">
        <f t="shared" si="374"/>
        <v>0</v>
      </c>
      <c r="AE509" s="5">
        <f t="shared" si="375"/>
        <v>3.9476281334298308E-4</v>
      </c>
      <c r="AF509" s="5">
        <f t="shared" si="376"/>
        <v>0</v>
      </c>
      <c r="AG509" s="1">
        <f t="shared" si="361"/>
        <v>1.7581346660293207</v>
      </c>
      <c r="AH509" s="1"/>
      <c r="AI509" s="5">
        <f t="shared" si="377"/>
        <v>0.47524948610734852</v>
      </c>
      <c r="AJ509" s="5">
        <f t="shared" si="378"/>
        <v>1.9291694431197097E-2</v>
      </c>
      <c r="AK509" s="5">
        <f t="shared" si="379"/>
        <v>0.14504119990390868</v>
      </c>
      <c r="AL509" s="5">
        <f t="shared" si="380"/>
        <v>9.9745115010840893E-2</v>
      </c>
      <c r="AM509" s="5">
        <f t="shared" si="381"/>
        <v>8.708191694921702E-2</v>
      </c>
      <c r="AN509" s="5">
        <f t="shared" si="382"/>
        <v>0.10446650913851507</v>
      </c>
      <c r="AO509" s="5">
        <f t="shared" si="383"/>
        <v>6.4238343135141429E-2</v>
      </c>
      <c r="AP509" s="5">
        <f t="shared" si="384"/>
        <v>2.6567435597620089E-3</v>
      </c>
      <c r="AQ509" s="5">
        <f t="shared" si="385"/>
        <v>2.0044567378448919E-3</v>
      </c>
      <c r="AR509" s="5">
        <f t="shared" si="386"/>
        <v>0</v>
      </c>
      <c r="AS509" s="5">
        <f t="shared" si="387"/>
        <v>0</v>
      </c>
      <c r="AT509" s="5">
        <f t="shared" si="388"/>
        <v>2.2453502622443573E-4</v>
      </c>
      <c r="AU509" s="5">
        <f t="shared" si="389"/>
        <v>0</v>
      </c>
      <c r="AV509" s="1">
        <f t="shared" si="362"/>
        <v>1</v>
      </c>
    </row>
    <row r="510" spans="1:48">
      <c r="A510" s="1">
        <v>49</v>
      </c>
      <c r="B510" s="1">
        <v>1.1599999999999999</v>
      </c>
      <c r="C510" s="1">
        <v>17.3</v>
      </c>
      <c r="D510" s="1">
        <v>9.86</v>
      </c>
      <c r="E510" s="1">
        <v>8.25</v>
      </c>
      <c r="F510" s="1">
        <v>10.5</v>
      </c>
      <c r="G510" s="1">
        <v>3.11</v>
      </c>
      <c r="H510" s="1">
        <v>0.13</v>
      </c>
      <c r="I510" s="1">
        <v>0.16</v>
      </c>
      <c r="J510" s="1">
        <v>0.09</v>
      </c>
      <c r="K510" s="1"/>
      <c r="L510" s="1">
        <v>0.01</v>
      </c>
      <c r="M510" s="1"/>
      <c r="N510" s="3">
        <f t="shared" si="363"/>
        <v>99.57</v>
      </c>
      <c r="O510" s="2">
        <v>1230</v>
      </c>
      <c r="P510" s="2">
        <v>1E-4</v>
      </c>
      <c r="Q510" s="2" t="s">
        <v>7</v>
      </c>
      <c r="S510" s="2" t="s">
        <v>137</v>
      </c>
      <c r="T510" s="5">
        <f t="shared" si="364"/>
        <v>0.81557922769640478</v>
      </c>
      <c r="U510" s="5">
        <f t="shared" si="365"/>
        <v>1.4518147684605754E-2</v>
      </c>
      <c r="V510" s="5">
        <f t="shared" si="366"/>
        <v>0.33934876422126325</v>
      </c>
      <c r="W510" s="5">
        <f t="shared" si="367"/>
        <v>0.1372303409881698</v>
      </c>
      <c r="X510" s="5">
        <f t="shared" si="368"/>
        <v>0.20471464019851118</v>
      </c>
      <c r="Y510" s="5">
        <f t="shared" si="369"/>
        <v>0.18723252496433668</v>
      </c>
      <c r="Z510" s="5">
        <f t="shared" si="370"/>
        <v>0.10035495321071314</v>
      </c>
      <c r="AA510" s="5">
        <f t="shared" si="371"/>
        <v>2.7600849256900211E-3</v>
      </c>
      <c r="AB510" s="5">
        <f t="shared" si="372"/>
        <v>2.2554271215111362E-3</v>
      </c>
      <c r="AC510" s="5">
        <f t="shared" si="373"/>
        <v>1.268096798055585E-3</v>
      </c>
      <c r="AD510" s="5">
        <f t="shared" si="374"/>
        <v>0</v>
      </c>
      <c r="AE510" s="5">
        <f t="shared" si="375"/>
        <v>1.3158760444766102E-4</v>
      </c>
      <c r="AF510" s="5">
        <f t="shared" si="376"/>
        <v>0</v>
      </c>
      <c r="AG510" s="1">
        <f t="shared" si="361"/>
        <v>1.8053937954137094</v>
      </c>
      <c r="AH510" s="1"/>
      <c r="AI510" s="5">
        <f t="shared" si="377"/>
        <v>0.45174589043578345</v>
      </c>
      <c r="AJ510" s="5">
        <f t="shared" si="378"/>
        <v>8.0415406995895285E-3</v>
      </c>
      <c r="AK510" s="5">
        <f t="shared" si="379"/>
        <v>0.18796384760118268</v>
      </c>
      <c r="AL510" s="5">
        <f t="shared" si="380"/>
        <v>7.6011306417901589E-2</v>
      </c>
      <c r="AM510" s="5">
        <f t="shared" si="381"/>
        <v>0.11339057479789358</v>
      </c>
      <c r="AN510" s="5">
        <f t="shared" si="382"/>
        <v>0.10370730498795803</v>
      </c>
      <c r="AO510" s="5">
        <f t="shared" si="383"/>
        <v>5.5586184834382137E-2</v>
      </c>
      <c r="AP510" s="5">
        <f t="shared" si="384"/>
        <v>1.5287993858744498E-3</v>
      </c>
      <c r="AQ510" s="5">
        <f t="shared" si="385"/>
        <v>1.2492715590585602E-3</v>
      </c>
      <c r="AR510" s="5">
        <f t="shared" si="386"/>
        <v>7.0239346190120158E-4</v>
      </c>
      <c r="AS510" s="5">
        <f t="shared" si="387"/>
        <v>0</v>
      </c>
      <c r="AT510" s="5">
        <f t="shared" si="388"/>
        <v>7.2885818474582425E-5</v>
      </c>
      <c r="AU510" s="5">
        <f t="shared" si="389"/>
        <v>0</v>
      </c>
      <c r="AV510" s="1">
        <f t="shared" si="362"/>
        <v>0.99999999999999956</v>
      </c>
    </row>
    <row r="511" spans="1:48">
      <c r="A511" s="1">
        <v>49.1</v>
      </c>
      <c r="B511" s="1">
        <v>1.1200000000000001</v>
      </c>
      <c r="C511" s="1">
        <v>17.2</v>
      </c>
      <c r="D511" s="1">
        <v>10</v>
      </c>
      <c r="E511" s="1">
        <v>8.64</v>
      </c>
      <c r="F511" s="1">
        <v>10.4</v>
      </c>
      <c r="G511" s="1">
        <v>3.03</v>
      </c>
      <c r="H511" s="1">
        <v>0.14000000000000001</v>
      </c>
      <c r="I511" s="1">
        <v>0.18</v>
      </c>
      <c r="J511" s="1"/>
      <c r="K511" s="1"/>
      <c r="L511" s="1">
        <v>0.04</v>
      </c>
      <c r="M511" s="1"/>
      <c r="N511" s="3">
        <f t="shared" si="363"/>
        <v>99.850000000000023</v>
      </c>
      <c r="O511" s="2">
        <v>1224</v>
      </c>
      <c r="P511" s="2">
        <v>1E-4</v>
      </c>
      <c r="Q511" s="2" t="s">
        <v>26</v>
      </c>
      <c r="S511" s="2" t="s">
        <v>137</v>
      </c>
      <c r="T511" s="5">
        <f t="shared" si="364"/>
        <v>0.81724367509986684</v>
      </c>
      <c r="U511" s="5">
        <f t="shared" si="365"/>
        <v>1.4017521902377972E-2</v>
      </c>
      <c r="V511" s="5">
        <f t="shared" si="366"/>
        <v>0.33738721067085131</v>
      </c>
      <c r="W511" s="5">
        <f t="shared" si="367"/>
        <v>0.13917884481558804</v>
      </c>
      <c r="X511" s="5">
        <f t="shared" si="368"/>
        <v>0.21439205955334992</v>
      </c>
      <c r="Y511" s="5">
        <f t="shared" si="369"/>
        <v>0.18544935805991442</v>
      </c>
      <c r="Z511" s="5">
        <f t="shared" si="370"/>
        <v>9.7773475314617622E-2</v>
      </c>
      <c r="AA511" s="5">
        <f t="shared" si="371"/>
        <v>2.9723991507431E-3</v>
      </c>
      <c r="AB511" s="5">
        <f t="shared" si="372"/>
        <v>2.5373555117000281E-3</v>
      </c>
      <c r="AC511" s="5">
        <f t="shared" si="373"/>
        <v>0</v>
      </c>
      <c r="AD511" s="5">
        <f t="shared" si="374"/>
        <v>0</v>
      </c>
      <c r="AE511" s="5">
        <f t="shared" si="375"/>
        <v>5.2635041779064407E-4</v>
      </c>
      <c r="AF511" s="5">
        <f t="shared" si="376"/>
        <v>0</v>
      </c>
      <c r="AG511" s="1">
        <f t="shared" si="361"/>
        <v>1.8114782504967997</v>
      </c>
      <c r="AH511" s="1"/>
      <c r="AI511" s="5">
        <f t="shared" si="377"/>
        <v>0.45114738467091003</v>
      </c>
      <c r="AJ511" s="5">
        <f t="shared" si="378"/>
        <v>7.7381673771317171E-3</v>
      </c>
      <c r="AK511" s="5">
        <f t="shared" si="379"/>
        <v>0.18624966133505746</v>
      </c>
      <c r="AL511" s="5">
        <f t="shared" si="380"/>
        <v>7.6831640003084831E-2</v>
      </c>
      <c r="AM511" s="5">
        <f t="shared" si="381"/>
        <v>0.11835199207859806</v>
      </c>
      <c r="AN511" s="5">
        <f t="shared" si="382"/>
        <v>0.10237459820953122</v>
      </c>
      <c r="AO511" s="5">
        <f t="shared" si="383"/>
        <v>5.397441304514871E-2</v>
      </c>
      <c r="AP511" s="5">
        <f t="shared" si="384"/>
        <v>1.6408693562442258E-3</v>
      </c>
      <c r="AQ511" s="5">
        <f t="shared" si="385"/>
        <v>1.4007098959118917E-3</v>
      </c>
      <c r="AR511" s="5">
        <f t="shared" si="386"/>
        <v>0</v>
      </c>
      <c r="AS511" s="5">
        <f t="shared" si="387"/>
        <v>0</v>
      </c>
      <c r="AT511" s="5">
        <f t="shared" si="388"/>
        <v>2.9056402838195379E-4</v>
      </c>
      <c r="AU511" s="5">
        <f t="shared" si="389"/>
        <v>0</v>
      </c>
      <c r="AV511" s="1">
        <f t="shared" si="362"/>
        <v>1</v>
      </c>
    </row>
    <row r="512" spans="1:48">
      <c r="A512" s="1">
        <v>48.2</v>
      </c>
      <c r="B512" s="1">
        <v>1.19</v>
      </c>
      <c r="C512" s="1">
        <v>16.399999999999999</v>
      </c>
      <c r="D512" s="1">
        <v>10.5</v>
      </c>
      <c r="E512" s="1">
        <v>8.39</v>
      </c>
      <c r="F512" s="1">
        <v>10.5</v>
      </c>
      <c r="G512" s="1">
        <v>3.15</v>
      </c>
      <c r="H512" s="1">
        <v>0.13</v>
      </c>
      <c r="I512" s="1">
        <v>0.19</v>
      </c>
      <c r="J512" s="1"/>
      <c r="K512" s="1"/>
      <c r="L512" s="1">
        <v>0.09</v>
      </c>
      <c r="M512" s="1"/>
      <c r="N512" s="3">
        <f t="shared" si="363"/>
        <v>98.74</v>
      </c>
      <c r="O512" s="2">
        <v>1215</v>
      </c>
      <c r="P512" s="2">
        <v>1E-4</v>
      </c>
      <c r="Q512" s="2" t="s">
        <v>7</v>
      </c>
      <c r="S512" s="2" t="s">
        <v>137</v>
      </c>
      <c r="T512" s="5">
        <f t="shared" si="364"/>
        <v>0.80226364846870846</v>
      </c>
      <c r="U512" s="5">
        <f t="shared" si="365"/>
        <v>1.4893617021276595E-2</v>
      </c>
      <c r="V512" s="5">
        <f t="shared" si="366"/>
        <v>0.32169478226755588</v>
      </c>
      <c r="W512" s="5">
        <f t="shared" si="367"/>
        <v>0.14613778705636746</v>
      </c>
      <c r="X512" s="5">
        <f t="shared" si="368"/>
        <v>0.20818858560794049</v>
      </c>
      <c r="Y512" s="5">
        <f t="shared" si="369"/>
        <v>0.18723252496433668</v>
      </c>
      <c r="Z512" s="5">
        <f t="shared" si="370"/>
        <v>0.10164569215876089</v>
      </c>
      <c r="AA512" s="5">
        <f t="shared" si="371"/>
        <v>2.7600849256900211E-3</v>
      </c>
      <c r="AB512" s="5">
        <f t="shared" si="372"/>
        <v>2.6783197067944743E-3</v>
      </c>
      <c r="AC512" s="5">
        <f t="shared" si="373"/>
        <v>0</v>
      </c>
      <c r="AD512" s="5">
        <f t="shared" si="374"/>
        <v>0</v>
      </c>
      <c r="AE512" s="5">
        <f t="shared" si="375"/>
        <v>1.1842884400289492E-3</v>
      </c>
      <c r="AF512" s="5">
        <f t="shared" si="376"/>
        <v>0</v>
      </c>
      <c r="AG512" s="1">
        <f t="shared" si="361"/>
        <v>1.7886793306174602</v>
      </c>
      <c r="AH512" s="1"/>
      <c r="AI512" s="5">
        <f t="shared" si="377"/>
        <v>0.44852290443349813</v>
      </c>
      <c r="AJ512" s="5">
        <f t="shared" si="378"/>
        <v>8.3265998361680901E-3</v>
      </c>
      <c r="AK512" s="5">
        <f t="shared" si="379"/>
        <v>0.17985044986040363</v>
      </c>
      <c r="AL512" s="5">
        <f t="shared" si="380"/>
        <v>8.1701501523987557E-2</v>
      </c>
      <c r="AM512" s="5">
        <f t="shared" si="381"/>
        <v>0.11639234716044537</v>
      </c>
      <c r="AN512" s="5">
        <f t="shared" si="382"/>
        <v>0.10467640664227006</v>
      </c>
      <c r="AO512" s="5">
        <f t="shared" si="383"/>
        <v>5.6827230246839347E-2</v>
      </c>
      <c r="AP512" s="5">
        <f t="shared" si="384"/>
        <v>1.5430853806183511E-3</v>
      </c>
      <c r="AQ512" s="5">
        <f t="shared" si="385"/>
        <v>1.4973727604209001E-3</v>
      </c>
      <c r="AR512" s="5">
        <f t="shared" si="386"/>
        <v>0</v>
      </c>
      <c r="AS512" s="5">
        <f t="shared" si="387"/>
        <v>0</v>
      </c>
      <c r="AT512" s="5">
        <f t="shared" si="388"/>
        <v>6.6210215534839747E-4</v>
      </c>
      <c r="AU512" s="5">
        <f t="shared" si="389"/>
        <v>0</v>
      </c>
      <c r="AV512" s="1">
        <f t="shared" si="362"/>
        <v>0.99999999999999978</v>
      </c>
    </row>
    <row r="513" spans="1:48">
      <c r="A513" s="1">
        <v>48.5</v>
      </c>
      <c r="B513" s="1">
        <v>1.52</v>
      </c>
      <c r="C513" s="1">
        <v>15.5</v>
      </c>
      <c r="D513" s="1">
        <v>11.4</v>
      </c>
      <c r="E513" s="1">
        <v>7.44</v>
      </c>
      <c r="F513" s="1">
        <v>11</v>
      </c>
      <c r="G513" s="1">
        <v>3.18</v>
      </c>
      <c r="H513" s="1">
        <v>0.17</v>
      </c>
      <c r="I513" s="1">
        <v>0.17</v>
      </c>
      <c r="J513" s="1"/>
      <c r="K513" s="1"/>
      <c r="L513" s="1">
        <v>0.06</v>
      </c>
      <c r="M513" s="1"/>
      <c r="N513" s="3">
        <f t="shared" si="363"/>
        <v>98.940000000000026</v>
      </c>
      <c r="O513" s="2">
        <v>1205</v>
      </c>
      <c r="P513" s="2">
        <v>1E-4</v>
      </c>
      <c r="Q513" s="2" t="s">
        <v>7</v>
      </c>
      <c r="S513" s="2" t="s">
        <v>137</v>
      </c>
      <c r="T513" s="5">
        <f t="shared" si="364"/>
        <v>0.80725699067909451</v>
      </c>
      <c r="U513" s="5">
        <f t="shared" si="365"/>
        <v>1.9023779724655819E-2</v>
      </c>
      <c r="V513" s="5">
        <f t="shared" si="366"/>
        <v>0.30404080031384861</v>
      </c>
      <c r="W513" s="5">
        <f t="shared" si="367"/>
        <v>0.15866388308977036</v>
      </c>
      <c r="X513" s="5">
        <f t="shared" si="368"/>
        <v>0.18461538461538463</v>
      </c>
      <c r="Y513" s="5">
        <f t="shared" si="369"/>
        <v>0.19614835948644793</v>
      </c>
      <c r="Z513" s="5">
        <f t="shared" si="370"/>
        <v>0.10261374636979671</v>
      </c>
      <c r="AA513" s="5">
        <f t="shared" si="371"/>
        <v>3.6093418259023355E-3</v>
      </c>
      <c r="AB513" s="5">
        <f t="shared" si="372"/>
        <v>2.3963913166055823E-3</v>
      </c>
      <c r="AC513" s="5"/>
      <c r="AD513" s="5"/>
      <c r="AE513" s="5">
        <f t="shared" si="375"/>
        <v>7.8952562668596616E-4</v>
      </c>
      <c r="AF513" s="5">
        <f t="shared" si="376"/>
        <v>0</v>
      </c>
      <c r="AG513" s="1">
        <f t="shared" si="361"/>
        <v>1.7791582030481925</v>
      </c>
      <c r="AH513" s="1"/>
      <c r="AI513" s="5">
        <f t="shared" si="377"/>
        <v>0.4537297410067519</v>
      </c>
      <c r="AJ513" s="5">
        <f t="shared" si="378"/>
        <v>1.0692573427176289E-2</v>
      </c>
      <c r="AK513" s="5">
        <f t="shared" si="379"/>
        <v>0.17089025573607913</v>
      </c>
      <c r="AL513" s="5">
        <f t="shared" si="380"/>
        <v>8.917918756068742E-2</v>
      </c>
      <c r="AM513" s="5">
        <f t="shared" si="381"/>
        <v>0.10376558099166626</v>
      </c>
      <c r="AN513" s="5">
        <f t="shared" si="382"/>
        <v>0.11024784594781468</v>
      </c>
      <c r="AO513" s="5">
        <f t="shared" si="383"/>
        <v>5.7675447969714466E-2</v>
      </c>
      <c r="AP513" s="5">
        <f t="shared" si="384"/>
        <v>2.0286795292956692E-3</v>
      </c>
      <c r="AQ513" s="5">
        <f t="shared" si="385"/>
        <v>1.3469242434427124E-3</v>
      </c>
      <c r="AR513" s="5">
        <f t="shared" si="386"/>
        <v>0</v>
      </c>
      <c r="AS513" s="5">
        <f t="shared" si="387"/>
        <v>0</v>
      </c>
      <c r="AT513" s="5">
        <f t="shared" si="388"/>
        <v>4.437635873714262E-4</v>
      </c>
      <c r="AU513" s="5">
        <f t="shared" si="389"/>
        <v>0</v>
      </c>
      <c r="AV513" s="1">
        <f t="shared" si="362"/>
        <v>0.99999999999999989</v>
      </c>
    </row>
    <row r="514" spans="1:48">
      <c r="A514" s="1">
        <v>49.1</v>
      </c>
      <c r="B514" s="1">
        <v>1.43</v>
      </c>
      <c r="C514" s="1">
        <v>15.6</v>
      </c>
      <c r="D514" s="1">
        <v>11.7</v>
      </c>
      <c r="E514" s="1">
        <v>7.42</v>
      </c>
      <c r="F514" s="1">
        <v>11.2</v>
      </c>
      <c r="G514" s="1">
        <v>3.2</v>
      </c>
      <c r="H514" s="1">
        <v>0.17</v>
      </c>
      <c r="I514" s="1">
        <v>0.17</v>
      </c>
      <c r="J514" s="1"/>
      <c r="K514" s="1"/>
      <c r="L514" s="1">
        <v>0.05</v>
      </c>
      <c r="M514" s="1"/>
      <c r="N514" s="3">
        <f t="shared" si="363"/>
        <v>100.04</v>
      </c>
      <c r="O514" s="2">
        <v>1196</v>
      </c>
      <c r="P514" s="2">
        <v>1E-4</v>
      </c>
      <c r="Q514" s="2" t="s">
        <v>7</v>
      </c>
      <c r="S514" s="2" t="s">
        <v>137</v>
      </c>
      <c r="T514" s="5">
        <f t="shared" si="364"/>
        <v>0.81724367509986684</v>
      </c>
      <c r="U514" s="5">
        <f t="shared" si="365"/>
        <v>1.7897371714643302E-2</v>
      </c>
      <c r="V514" s="5">
        <f t="shared" si="366"/>
        <v>0.3060023538642605</v>
      </c>
      <c r="W514" s="5">
        <f t="shared" si="367"/>
        <v>0.162839248434238</v>
      </c>
      <c r="X514" s="5">
        <f t="shared" si="368"/>
        <v>0.18411910669975187</v>
      </c>
      <c r="Y514" s="5">
        <f t="shared" si="369"/>
        <v>0.19971469329529243</v>
      </c>
      <c r="Z514" s="5">
        <f t="shared" si="370"/>
        <v>0.1032591158438206</v>
      </c>
      <c r="AA514" s="5">
        <f t="shared" si="371"/>
        <v>3.6093418259023355E-3</v>
      </c>
      <c r="AB514" s="5">
        <f t="shared" si="372"/>
        <v>2.3963913166055823E-3</v>
      </c>
      <c r="AC514" s="5">
        <f t="shared" ref="AC514:AC527" si="390">J514/70.9725</f>
        <v>0</v>
      </c>
      <c r="AD514" s="5">
        <f t="shared" ref="AD514:AD527" si="391">K514/74.71</f>
        <v>0</v>
      </c>
      <c r="AE514" s="5">
        <f t="shared" si="375"/>
        <v>6.5793802223830511E-4</v>
      </c>
      <c r="AF514" s="5">
        <f t="shared" si="376"/>
        <v>0</v>
      </c>
      <c r="AG514" s="1">
        <f t="shared" si="361"/>
        <v>1.7977392361166198</v>
      </c>
      <c r="AH514" s="1"/>
      <c r="AI514" s="5">
        <f t="shared" si="377"/>
        <v>0.45459522642740607</v>
      </c>
      <c r="AJ514" s="5">
        <f t="shared" si="378"/>
        <v>9.9554881793113923E-3</v>
      </c>
      <c r="AK514" s="5">
        <f t="shared" si="379"/>
        <v>0.17021509444566077</v>
      </c>
      <c r="AL514" s="5">
        <f t="shared" si="380"/>
        <v>9.0580015812523867E-2</v>
      </c>
      <c r="AM514" s="5">
        <f t="shared" si="381"/>
        <v>0.10241702634108166</v>
      </c>
      <c r="AN514" s="5">
        <f t="shared" si="382"/>
        <v>0.11109213688115605</v>
      </c>
      <c r="AO514" s="5">
        <f t="shared" si="383"/>
        <v>5.7438316842255401E-2</v>
      </c>
      <c r="AP514" s="5">
        <f t="shared" si="384"/>
        <v>2.0077115486999341E-3</v>
      </c>
      <c r="AQ514" s="5">
        <f t="shared" si="385"/>
        <v>1.3330027339126995E-3</v>
      </c>
      <c r="AR514" s="5">
        <f t="shared" si="386"/>
        <v>0</v>
      </c>
      <c r="AS514" s="5">
        <f t="shared" si="387"/>
        <v>0</v>
      </c>
      <c r="AT514" s="5">
        <f t="shared" si="388"/>
        <v>3.6598078799211596E-4</v>
      </c>
      <c r="AU514" s="5">
        <f t="shared" si="389"/>
        <v>0</v>
      </c>
      <c r="AV514" s="1">
        <f t="shared" si="362"/>
        <v>0.99999999999999989</v>
      </c>
    </row>
    <row r="515" spans="1:48">
      <c r="A515" s="1">
        <v>49.4</v>
      </c>
      <c r="B515" s="1">
        <v>1.92</v>
      </c>
      <c r="C515" s="1">
        <v>13.6</v>
      </c>
      <c r="D515" s="1">
        <v>12.2</v>
      </c>
      <c r="E515" s="1">
        <v>6.57</v>
      </c>
      <c r="F515" s="1">
        <v>10.9</v>
      </c>
      <c r="G515" s="1">
        <v>3.45</v>
      </c>
      <c r="H515" s="1">
        <v>0.21</v>
      </c>
      <c r="I515" s="1">
        <v>0.27</v>
      </c>
      <c r="J515" s="1"/>
      <c r="K515" s="1"/>
      <c r="L515" s="1">
        <v>0.08</v>
      </c>
      <c r="M515" s="1"/>
      <c r="N515" s="3">
        <f t="shared" si="363"/>
        <v>98.6</v>
      </c>
      <c r="O515" s="2">
        <v>1186</v>
      </c>
      <c r="P515" s="2">
        <v>1E-4</v>
      </c>
      <c r="Q515" s="2" t="s">
        <v>7</v>
      </c>
      <c r="S515" s="2" t="s">
        <v>137</v>
      </c>
      <c r="T515" s="5">
        <f t="shared" si="364"/>
        <v>0.822237017310253</v>
      </c>
      <c r="U515" s="5">
        <f t="shared" si="365"/>
        <v>2.4030037546933666E-2</v>
      </c>
      <c r="V515" s="5">
        <f t="shared" si="366"/>
        <v>0.26677128285602197</v>
      </c>
      <c r="W515" s="5">
        <f t="shared" si="367"/>
        <v>0.16979819067501739</v>
      </c>
      <c r="X515" s="5">
        <f t="shared" si="368"/>
        <v>0.16302729528535981</v>
      </c>
      <c r="Y515" s="5">
        <f t="shared" si="369"/>
        <v>0.1943651925820257</v>
      </c>
      <c r="Z515" s="5">
        <f t="shared" si="370"/>
        <v>0.11132623426911908</v>
      </c>
      <c r="AA515" s="5">
        <f t="shared" si="371"/>
        <v>4.4585987261146496E-3</v>
      </c>
      <c r="AB515" s="5">
        <f t="shared" si="372"/>
        <v>3.8060332675500428E-3</v>
      </c>
      <c r="AC515" s="5">
        <f t="shared" si="390"/>
        <v>0</v>
      </c>
      <c r="AD515" s="5">
        <f t="shared" si="391"/>
        <v>0</v>
      </c>
      <c r="AE515" s="5">
        <f t="shared" si="375"/>
        <v>1.0527008355812881E-3</v>
      </c>
      <c r="AF515" s="5">
        <f t="shared" si="376"/>
        <v>0</v>
      </c>
      <c r="AG515" s="1">
        <f t="shared" si="361"/>
        <v>1.7608725833539767</v>
      </c>
      <c r="AH515" s="1"/>
      <c r="AI515" s="5">
        <f t="shared" si="377"/>
        <v>0.46694861688636108</v>
      </c>
      <c r="AJ515" s="5">
        <f t="shared" si="378"/>
        <v>1.364666459918586E-2</v>
      </c>
      <c r="AK515" s="5">
        <f t="shared" si="379"/>
        <v>0.1514994812105577</v>
      </c>
      <c r="AL515" s="5">
        <f t="shared" si="380"/>
        <v>9.6428436833060724E-2</v>
      </c>
      <c r="AM515" s="5">
        <f t="shared" si="381"/>
        <v>9.2583243572818746E-2</v>
      </c>
      <c r="AN515" s="5">
        <f t="shared" si="382"/>
        <v>0.11038004363257994</v>
      </c>
      <c r="AO515" s="5">
        <f t="shared" si="383"/>
        <v>6.3222197518160744E-2</v>
      </c>
      <c r="AP515" s="5">
        <f t="shared" si="384"/>
        <v>2.5320393810790379E-3</v>
      </c>
      <c r="AQ515" s="5">
        <f t="shared" si="385"/>
        <v>2.1614472867199732E-3</v>
      </c>
      <c r="AR515" s="5">
        <f t="shared" si="386"/>
        <v>0</v>
      </c>
      <c r="AS515" s="5">
        <f t="shared" si="387"/>
        <v>0</v>
      </c>
      <c r="AT515" s="5">
        <f t="shared" si="388"/>
        <v>5.9782907947614433E-4</v>
      </c>
      <c r="AU515" s="5">
        <f t="shared" si="389"/>
        <v>0</v>
      </c>
      <c r="AV515" s="1">
        <f t="shared" si="362"/>
        <v>0.99999999999999989</v>
      </c>
    </row>
    <row r="516" spans="1:48">
      <c r="A516" s="1">
        <v>50.2</v>
      </c>
      <c r="B516" s="1">
        <v>1.81</v>
      </c>
      <c r="C516" s="1">
        <v>14.8</v>
      </c>
      <c r="D516" s="1">
        <v>12</v>
      </c>
      <c r="E516" s="1">
        <v>7.31</v>
      </c>
      <c r="F516" s="1">
        <v>11.3</v>
      </c>
      <c r="G516" s="1">
        <v>2.9</v>
      </c>
      <c r="H516" s="1">
        <v>0.18</v>
      </c>
      <c r="I516" s="1">
        <v>0.23</v>
      </c>
      <c r="J516" s="1">
        <v>0.14000000000000001</v>
      </c>
      <c r="K516" s="1"/>
      <c r="L516" s="1">
        <v>0.08</v>
      </c>
      <c r="M516" s="1"/>
      <c r="N516" s="3">
        <f t="shared" si="363"/>
        <v>100.95000000000002</v>
      </c>
      <c r="O516" s="2">
        <v>1182</v>
      </c>
      <c r="P516" s="2">
        <v>1E-4</v>
      </c>
      <c r="Q516" s="2" t="s">
        <v>7</v>
      </c>
      <c r="S516" s="2" t="s">
        <v>137</v>
      </c>
      <c r="T516" s="5">
        <f t="shared" si="364"/>
        <v>0.83555259653794944</v>
      </c>
      <c r="U516" s="5">
        <f t="shared" si="365"/>
        <v>2.2653316645807258E-2</v>
      </c>
      <c r="V516" s="5">
        <f t="shared" si="366"/>
        <v>0.29030992546096512</v>
      </c>
      <c r="W516" s="5">
        <f t="shared" si="367"/>
        <v>0.16701461377870566</v>
      </c>
      <c r="X516" s="5">
        <f t="shared" si="368"/>
        <v>0.18138957816377171</v>
      </c>
      <c r="Y516" s="5">
        <f t="shared" si="369"/>
        <v>0.20149786019971472</v>
      </c>
      <c r="Z516" s="5">
        <f t="shared" si="370"/>
        <v>9.3578573733462414E-2</v>
      </c>
      <c r="AA516" s="5">
        <f t="shared" si="371"/>
        <v>3.8216560509554136E-3</v>
      </c>
      <c r="AB516" s="5">
        <f t="shared" si="372"/>
        <v>3.2421764871722585E-3</v>
      </c>
      <c r="AC516" s="5">
        <f t="shared" si="390"/>
        <v>1.9725950191975769E-3</v>
      </c>
      <c r="AD516" s="5">
        <f t="shared" si="391"/>
        <v>0</v>
      </c>
      <c r="AE516" s="5">
        <f t="shared" si="375"/>
        <v>1.0527008355812881E-3</v>
      </c>
      <c r="AF516" s="5">
        <f t="shared" si="376"/>
        <v>0</v>
      </c>
      <c r="AG516" s="1">
        <f t="shared" si="361"/>
        <v>1.8020855929132829</v>
      </c>
      <c r="AH516" s="1"/>
      <c r="AI516" s="5">
        <f t="shared" si="377"/>
        <v>0.46365866295350633</v>
      </c>
      <c r="AJ516" s="5">
        <f t="shared" si="378"/>
        <v>1.2570610816096428E-2</v>
      </c>
      <c r="AK516" s="5">
        <f t="shared" si="379"/>
        <v>0.16109663525562348</v>
      </c>
      <c r="AL516" s="5">
        <f t="shared" si="380"/>
        <v>9.2678513404408802E-2</v>
      </c>
      <c r="AM516" s="5">
        <f t="shared" si="381"/>
        <v>0.10065536225198614</v>
      </c>
      <c r="AN516" s="5">
        <f t="shared" si="382"/>
        <v>0.1118137012981552</v>
      </c>
      <c r="AO516" s="5">
        <f t="shared" si="383"/>
        <v>5.1927929561981383E-2</v>
      </c>
      <c r="AP516" s="5">
        <f t="shared" si="384"/>
        <v>2.1206850917537485E-3</v>
      </c>
      <c r="AQ516" s="5">
        <f t="shared" si="385"/>
        <v>1.7991245809422958E-3</v>
      </c>
      <c r="AR516" s="5">
        <f t="shared" si="386"/>
        <v>1.0946178288949336E-3</v>
      </c>
      <c r="AS516" s="5">
        <f t="shared" si="387"/>
        <v>0</v>
      </c>
      <c r="AT516" s="5">
        <f t="shared" si="388"/>
        <v>5.8415695665125079E-4</v>
      </c>
      <c r="AU516" s="5">
        <f t="shared" si="389"/>
        <v>0</v>
      </c>
      <c r="AV516" s="1">
        <f t="shared" si="362"/>
        <v>1</v>
      </c>
    </row>
    <row r="517" spans="1:48">
      <c r="A517" s="1">
        <v>49.4</v>
      </c>
      <c r="B517" s="1">
        <v>1.57</v>
      </c>
      <c r="C517" s="1">
        <v>15.3</v>
      </c>
      <c r="D517" s="1">
        <v>11.3</v>
      </c>
      <c r="E517" s="1">
        <v>6.68</v>
      </c>
      <c r="F517" s="1">
        <v>11.5</v>
      </c>
      <c r="G517" s="1">
        <v>3.31</v>
      </c>
      <c r="H517" s="1">
        <v>0.18</v>
      </c>
      <c r="I517" s="1">
        <v>0.18</v>
      </c>
      <c r="J517" s="1"/>
      <c r="K517" s="1"/>
      <c r="L517" s="1">
        <v>0.05</v>
      </c>
      <c r="M517" s="1"/>
      <c r="N517" s="3">
        <f t="shared" si="363"/>
        <v>99.470000000000013</v>
      </c>
      <c r="O517" s="2">
        <v>1177</v>
      </c>
      <c r="P517" s="2">
        <v>1E-4</v>
      </c>
      <c r="Q517" s="2" t="s">
        <v>7</v>
      </c>
      <c r="S517" s="2" t="s">
        <v>137</v>
      </c>
      <c r="T517" s="5">
        <f t="shared" si="364"/>
        <v>0.822237017310253</v>
      </c>
      <c r="U517" s="5">
        <f t="shared" si="365"/>
        <v>1.9649561952440549E-2</v>
      </c>
      <c r="V517" s="5">
        <f t="shared" si="366"/>
        <v>0.30011769321302473</v>
      </c>
      <c r="W517" s="5">
        <f t="shared" si="367"/>
        <v>0.15727209464161448</v>
      </c>
      <c r="X517" s="5">
        <f t="shared" si="368"/>
        <v>0.16575682382133997</v>
      </c>
      <c r="Y517" s="5">
        <f t="shared" si="369"/>
        <v>0.20506419400855921</v>
      </c>
      <c r="Z517" s="5">
        <f t="shared" si="370"/>
        <v>0.10680864795095192</v>
      </c>
      <c r="AA517" s="5">
        <f t="shared" si="371"/>
        <v>3.8216560509554136E-3</v>
      </c>
      <c r="AB517" s="5">
        <f t="shared" si="372"/>
        <v>2.5373555117000281E-3</v>
      </c>
      <c r="AC517" s="5">
        <f t="shared" si="390"/>
        <v>0</v>
      </c>
      <c r="AD517" s="5">
        <f t="shared" si="391"/>
        <v>0</v>
      </c>
      <c r="AE517" s="5">
        <f t="shared" si="375"/>
        <v>6.5793802223830511E-4</v>
      </c>
      <c r="AF517" s="5">
        <f t="shared" si="376"/>
        <v>0</v>
      </c>
      <c r="AG517" s="1">
        <f t="shared" si="361"/>
        <v>1.7839229824830776</v>
      </c>
      <c r="AH517" s="1"/>
      <c r="AI517" s="5">
        <f t="shared" si="377"/>
        <v>0.46091508735750747</v>
      </c>
      <c r="AJ517" s="5">
        <f t="shared" si="378"/>
        <v>1.1014803971576137E-2</v>
      </c>
      <c r="AK517" s="5">
        <f t="shared" si="379"/>
        <v>0.16823466941116763</v>
      </c>
      <c r="AL517" s="5">
        <f t="shared" si="380"/>
        <v>8.8160809735577467E-2</v>
      </c>
      <c r="AM517" s="5">
        <f t="shared" si="381"/>
        <v>9.2917029181730573E-2</v>
      </c>
      <c r="AN517" s="5">
        <f t="shared" si="382"/>
        <v>0.11495125968001506</v>
      </c>
      <c r="AO517" s="5">
        <f t="shared" si="383"/>
        <v>5.987290314645919E-2</v>
      </c>
      <c r="AP517" s="5">
        <f t="shared" si="384"/>
        <v>2.1422763698217369E-3</v>
      </c>
      <c r="AQ517" s="5">
        <f t="shared" si="385"/>
        <v>1.4223458841077505E-3</v>
      </c>
      <c r="AR517" s="5">
        <f t="shared" si="386"/>
        <v>0</v>
      </c>
      <c r="AS517" s="5">
        <f t="shared" si="387"/>
        <v>0</v>
      </c>
      <c r="AT517" s="5">
        <f t="shared" si="388"/>
        <v>3.6881526203699007E-4</v>
      </c>
      <c r="AU517" s="5">
        <f t="shared" si="389"/>
        <v>0</v>
      </c>
      <c r="AV517" s="1">
        <f t="shared" si="362"/>
        <v>1</v>
      </c>
    </row>
    <row r="518" spans="1:48">
      <c r="A518" s="1">
        <v>49.2</v>
      </c>
      <c r="B518" s="1">
        <v>1.85</v>
      </c>
      <c r="C518" s="1">
        <v>14.1</v>
      </c>
      <c r="D518" s="1">
        <v>11.3</v>
      </c>
      <c r="E518" s="1">
        <v>7.24</v>
      </c>
      <c r="F518" s="1">
        <v>11.1</v>
      </c>
      <c r="G518" s="1">
        <v>2.81</v>
      </c>
      <c r="H518" s="1">
        <v>0.17</v>
      </c>
      <c r="I518" s="1">
        <v>0.15</v>
      </c>
      <c r="J518" s="1">
        <v>0.16</v>
      </c>
      <c r="K518" s="1"/>
      <c r="L518" s="1">
        <v>0.01</v>
      </c>
      <c r="M518" s="1"/>
      <c r="N518" s="3">
        <f t="shared" si="363"/>
        <v>98.09</v>
      </c>
      <c r="O518" s="2">
        <v>1171</v>
      </c>
      <c r="P518" s="2">
        <v>1E-4</v>
      </c>
      <c r="Q518" s="2" t="s">
        <v>7</v>
      </c>
      <c r="S518" s="2" t="s">
        <v>137</v>
      </c>
      <c r="T518" s="5">
        <f t="shared" si="364"/>
        <v>0.81890812250332901</v>
      </c>
      <c r="U518" s="5">
        <f t="shared" si="365"/>
        <v>2.3153942428035042E-2</v>
      </c>
      <c r="V518" s="5">
        <f t="shared" si="366"/>
        <v>0.27657905060808163</v>
      </c>
      <c r="W518" s="5">
        <f t="shared" si="367"/>
        <v>0.15727209464161448</v>
      </c>
      <c r="X518" s="5">
        <f t="shared" si="368"/>
        <v>0.17965260545905709</v>
      </c>
      <c r="Y518" s="5">
        <f t="shared" si="369"/>
        <v>0.19793152639087019</v>
      </c>
      <c r="Z518" s="5">
        <f t="shared" si="370"/>
        <v>9.0674411100354957E-2</v>
      </c>
      <c r="AA518" s="5">
        <f t="shared" si="371"/>
        <v>3.6093418259023355E-3</v>
      </c>
      <c r="AB518" s="5">
        <f t="shared" si="372"/>
        <v>2.11446292641669E-3</v>
      </c>
      <c r="AC518" s="5">
        <f t="shared" si="390"/>
        <v>2.2543943076543732E-3</v>
      </c>
      <c r="AD518" s="5">
        <f t="shared" si="391"/>
        <v>0</v>
      </c>
      <c r="AE518" s="5">
        <f t="shared" si="375"/>
        <v>1.3158760444766102E-4</v>
      </c>
      <c r="AF518" s="5">
        <f t="shared" si="376"/>
        <v>0</v>
      </c>
      <c r="AG518" s="1">
        <f t="shared" si="361"/>
        <v>1.7522815397957634</v>
      </c>
      <c r="AH518" s="1"/>
      <c r="AI518" s="5">
        <f t="shared" si="377"/>
        <v>0.46733821244203516</v>
      </c>
      <c r="AJ518" s="5">
        <f t="shared" si="378"/>
        <v>1.3213597188687922E-2</v>
      </c>
      <c r="AK518" s="5">
        <f t="shared" si="379"/>
        <v>0.15783939071818232</v>
      </c>
      <c r="AL518" s="5">
        <f t="shared" si="380"/>
        <v>8.9752754377555838E-2</v>
      </c>
      <c r="AM518" s="5">
        <f t="shared" si="381"/>
        <v>0.10252496609648495</v>
      </c>
      <c r="AN518" s="5">
        <f t="shared" si="382"/>
        <v>0.11295646384195775</v>
      </c>
      <c r="AO518" s="5">
        <f t="shared" si="383"/>
        <v>5.1746485391225137E-2</v>
      </c>
      <c r="AP518" s="5">
        <f t="shared" si="384"/>
        <v>2.0597956115676599E-3</v>
      </c>
      <c r="AQ518" s="5">
        <f t="shared" si="385"/>
        <v>1.2066913212263484E-3</v>
      </c>
      <c r="AR518" s="5">
        <f t="shared" si="386"/>
        <v>1.2865479983982103E-3</v>
      </c>
      <c r="AS518" s="5">
        <f t="shared" si="387"/>
        <v>0</v>
      </c>
      <c r="AT518" s="5">
        <f t="shared" si="388"/>
        <v>7.5095012678726367E-5</v>
      </c>
      <c r="AU518" s="5">
        <f t="shared" si="389"/>
        <v>0</v>
      </c>
      <c r="AV518" s="1">
        <f t="shared" si="362"/>
        <v>1</v>
      </c>
    </row>
    <row r="519" spans="1:48">
      <c r="A519" s="1">
        <v>51.3</v>
      </c>
      <c r="B519" s="1">
        <v>2.21</v>
      </c>
      <c r="C519" s="1">
        <v>13.1</v>
      </c>
      <c r="D519" s="1">
        <v>11.8</v>
      </c>
      <c r="E519" s="1">
        <v>6.82</v>
      </c>
      <c r="F519" s="1">
        <v>11.1</v>
      </c>
      <c r="G519" s="1">
        <v>2.59</v>
      </c>
      <c r="H519" s="1">
        <v>0.19</v>
      </c>
      <c r="I519" s="1">
        <v>0.22</v>
      </c>
      <c r="J519" s="1">
        <v>0.22</v>
      </c>
      <c r="K519" s="1"/>
      <c r="L519" s="1">
        <v>0.03</v>
      </c>
      <c r="M519" s="1"/>
      <c r="N519" s="3">
        <f t="shared" si="363"/>
        <v>99.579999999999984</v>
      </c>
      <c r="O519" s="2">
        <v>1163</v>
      </c>
      <c r="P519" s="2">
        <v>1E-4</v>
      </c>
      <c r="Q519" s="2" t="s">
        <v>10</v>
      </c>
      <c r="S519" s="2" t="s">
        <v>137</v>
      </c>
      <c r="T519" s="5">
        <f t="shared" si="364"/>
        <v>0.85386151797603194</v>
      </c>
      <c r="U519" s="5">
        <f t="shared" si="365"/>
        <v>2.7659574468085105E-2</v>
      </c>
      <c r="V519" s="5">
        <f t="shared" si="366"/>
        <v>0.25696351510396237</v>
      </c>
      <c r="W519" s="5">
        <f t="shared" si="367"/>
        <v>0.1642310368823939</v>
      </c>
      <c r="X519" s="5">
        <f t="shared" si="368"/>
        <v>0.16923076923076924</v>
      </c>
      <c r="Y519" s="5">
        <f t="shared" si="369"/>
        <v>0.19793152639087019</v>
      </c>
      <c r="Z519" s="5">
        <f t="shared" si="370"/>
        <v>8.3575346886092292E-2</v>
      </c>
      <c r="AA519" s="5">
        <f t="shared" si="371"/>
        <v>4.0339702760084925E-3</v>
      </c>
      <c r="AB519" s="5">
        <f t="shared" si="372"/>
        <v>3.1012122920778123E-3</v>
      </c>
      <c r="AC519" s="5">
        <f t="shared" si="390"/>
        <v>3.0997921730247634E-3</v>
      </c>
      <c r="AD519" s="5">
        <f t="shared" si="391"/>
        <v>0</v>
      </c>
      <c r="AE519" s="5">
        <f t="shared" si="375"/>
        <v>3.9476281334298308E-4</v>
      </c>
      <c r="AF519" s="5">
        <f t="shared" si="376"/>
        <v>0</v>
      </c>
      <c r="AG519" s="1">
        <f t="shared" si="361"/>
        <v>1.7640830244926589</v>
      </c>
      <c r="AH519" s="1"/>
      <c r="AI519" s="5">
        <f t="shared" si="377"/>
        <v>0.48402569840588883</v>
      </c>
      <c r="AJ519" s="5">
        <f t="shared" si="378"/>
        <v>1.5679292915388637E-2</v>
      </c>
      <c r="AK519" s="5">
        <f t="shared" si="379"/>
        <v>0.14566407109884397</v>
      </c>
      <c r="AL519" s="5">
        <f t="shared" si="380"/>
        <v>9.3097113118939451E-2</v>
      </c>
      <c r="AM519" s="5">
        <f t="shared" si="381"/>
        <v>9.5931295115454743E-2</v>
      </c>
      <c r="AN519" s="5">
        <f t="shared" si="382"/>
        <v>0.11220079987323402</v>
      </c>
      <c r="AO519" s="5">
        <f t="shared" si="383"/>
        <v>4.7376084756627669E-2</v>
      </c>
      <c r="AP519" s="5">
        <f t="shared" si="384"/>
        <v>2.2867235952053E-3</v>
      </c>
      <c r="AQ519" s="5">
        <f t="shared" si="385"/>
        <v>1.757974114041319E-3</v>
      </c>
      <c r="AR519" s="5">
        <f t="shared" si="386"/>
        <v>1.7571690957778178E-3</v>
      </c>
      <c r="AS519" s="5">
        <f t="shared" si="387"/>
        <v>0</v>
      </c>
      <c r="AT519" s="5">
        <f t="shared" si="388"/>
        <v>2.2377791059834885E-4</v>
      </c>
      <c r="AU519" s="5">
        <f t="shared" si="389"/>
        <v>0</v>
      </c>
      <c r="AV519" s="1">
        <f t="shared" si="362"/>
        <v>1</v>
      </c>
    </row>
    <row r="520" spans="1:48">
      <c r="A520" s="1">
        <v>48.8</v>
      </c>
      <c r="B520" s="1">
        <v>2.2200000000000002</v>
      </c>
      <c r="C520" s="1">
        <v>13.8</v>
      </c>
      <c r="D520" s="1">
        <v>12.5</v>
      </c>
      <c r="E520" s="1">
        <v>6.35</v>
      </c>
      <c r="F520" s="1">
        <v>11.3</v>
      </c>
      <c r="G520" s="1">
        <v>3.27</v>
      </c>
      <c r="H520" s="1">
        <v>0.19</v>
      </c>
      <c r="I520" s="1">
        <v>0.26</v>
      </c>
      <c r="J520" s="1"/>
      <c r="K520" s="1"/>
      <c r="L520" s="1">
        <v>0.06</v>
      </c>
      <c r="M520" s="1"/>
      <c r="N520" s="3">
        <f t="shared" si="363"/>
        <v>98.749999999999986</v>
      </c>
      <c r="O520" s="2">
        <v>1161</v>
      </c>
      <c r="P520" s="2">
        <v>1E-4</v>
      </c>
      <c r="Q520" s="2" t="s">
        <v>10</v>
      </c>
      <c r="S520" s="2" t="s">
        <v>137</v>
      </c>
      <c r="T520" s="5">
        <f t="shared" si="364"/>
        <v>0.81225033288948068</v>
      </c>
      <c r="U520" s="5">
        <f t="shared" si="365"/>
        <v>2.7784730913642051E-2</v>
      </c>
      <c r="V520" s="5">
        <f t="shared" si="366"/>
        <v>0.27069438995684586</v>
      </c>
      <c r="W520" s="5">
        <f t="shared" si="367"/>
        <v>0.17397355601948505</v>
      </c>
      <c r="X520" s="5">
        <f t="shared" si="368"/>
        <v>0.15756823821339952</v>
      </c>
      <c r="Y520" s="5">
        <f t="shared" si="369"/>
        <v>0.20149786019971472</v>
      </c>
      <c r="Z520" s="5">
        <f t="shared" si="370"/>
        <v>0.10551790900290417</v>
      </c>
      <c r="AA520" s="5">
        <f t="shared" si="371"/>
        <v>4.0339702760084925E-3</v>
      </c>
      <c r="AB520" s="5">
        <f t="shared" si="372"/>
        <v>3.6650690724555966E-3</v>
      </c>
      <c r="AC520" s="5">
        <f t="shared" si="390"/>
        <v>0</v>
      </c>
      <c r="AD520" s="5">
        <f t="shared" si="391"/>
        <v>0</v>
      </c>
      <c r="AE520" s="5">
        <f t="shared" si="375"/>
        <v>7.8952562668596616E-4</v>
      </c>
      <c r="AF520" s="5">
        <f t="shared" si="376"/>
        <v>0</v>
      </c>
      <c r="AG520" s="1">
        <f t="shared" si="361"/>
        <v>1.7577755821706222</v>
      </c>
      <c r="AH520" s="1"/>
      <c r="AI520" s="5">
        <f t="shared" si="377"/>
        <v>0.46208989425513469</v>
      </c>
      <c r="AJ520" s="5">
        <f t="shared" si="378"/>
        <v>1.5806756673301579E-2</v>
      </c>
      <c r="AK520" s="5">
        <f t="shared" si="379"/>
        <v>0.15399826502457942</v>
      </c>
      <c r="AL520" s="5">
        <f t="shared" si="380"/>
        <v>9.8973701639802361E-2</v>
      </c>
      <c r="AM520" s="5">
        <f t="shared" si="381"/>
        <v>8.9640702608249578E-2</v>
      </c>
      <c r="AN520" s="5">
        <f t="shared" si="382"/>
        <v>0.11463230132648179</v>
      </c>
      <c r="AO520" s="5">
        <f t="shared" si="383"/>
        <v>6.0029226752941575E-2</v>
      </c>
      <c r="AP520" s="5">
        <f t="shared" si="384"/>
        <v>2.294929066557557E-3</v>
      </c>
      <c r="AQ520" s="5">
        <f t="shared" si="385"/>
        <v>2.0850608630765691E-3</v>
      </c>
      <c r="AR520" s="5">
        <f t="shared" si="386"/>
        <v>0</v>
      </c>
      <c r="AS520" s="5">
        <f t="shared" si="387"/>
        <v>0</v>
      </c>
      <c r="AT520" s="5">
        <f t="shared" si="388"/>
        <v>4.4916178987479481E-4</v>
      </c>
      <c r="AU520" s="5">
        <f t="shared" si="389"/>
        <v>0</v>
      </c>
      <c r="AV520" s="1">
        <f t="shared" si="362"/>
        <v>0.99999999999999989</v>
      </c>
    </row>
    <row r="521" spans="1:48">
      <c r="A521" s="1">
        <v>50.4</v>
      </c>
      <c r="B521" s="1">
        <v>1.33</v>
      </c>
      <c r="C521" s="1">
        <v>15.4</v>
      </c>
      <c r="D521" s="1">
        <v>9.18</v>
      </c>
      <c r="E521" s="1">
        <v>7.75</v>
      </c>
      <c r="F521" s="1">
        <v>11.3</v>
      </c>
      <c r="G521" s="1">
        <v>3.06</v>
      </c>
      <c r="H521" s="1">
        <v>0.23</v>
      </c>
      <c r="I521" s="1">
        <v>0.15</v>
      </c>
      <c r="J521" s="1"/>
      <c r="K521" s="1"/>
      <c r="L521" s="1">
        <v>0.06</v>
      </c>
      <c r="M521" s="1"/>
      <c r="N521" s="3">
        <f t="shared" si="363"/>
        <v>98.860000000000014</v>
      </c>
      <c r="O521" s="2">
        <v>1215</v>
      </c>
      <c r="P521" s="2">
        <v>1E-4</v>
      </c>
      <c r="Q521" s="2" t="s">
        <v>5</v>
      </c>
      <c r="S521" s="2" t="s">
        <v>137</v>
      </c>
      <c r="T521" s="5">
        <f t="shared" si="364"/>
        <v>0.83888149134487355</v>
      </c>
      <c r="U521" s="5">
        <f t="shared" si="365"/>
        <v>1.6645807259073841E-2</v>
      </c>
      <c r="V521" s="5">
        <f t="shared" si="366"/>
        <v>0.30207924676343667</v>
      </c>
      <c r="W521" s="5">
        <f t="shared" si="367"/>
        <v>0.12776617954070982</v>
      </c>
      <c r="X521" s="5">
        <f t="shared" si="368"/>
        <v>0.19230769230769232</v>
      </c>
      <c r="Y521" s="5">
        <f t="shared" si="369"/>
        <v>0.20149786019971472</v>
      </c>
      <c r="Z521" s="5">
        <f t="shared" si="370"/>
        <v>9.8741529525653446E-2</v>
      </c>
      <c r="AA521" s="5">
        <f t="shared" si="371"/>
        <v>4.8832271762208066E-3</v>
      </c>
      <c r="AB521" s="5">
        <f t="shared" si="372"/>
        <v>2.11446292641669E-3</v>
      </c>
      <c r="AC521" s="5">
        <f t="shared" si="390"/>
        <v>0</v>
      </c>
      <c r="AD521" s="5">
        <f t="shared" si="391"/>
        <v>0</v>
      </c>
      <c r="AE521" s="5">
        <f t="shared" si="375"/>
        <v>7.8952562668596616E-4</v>
      </c>
      <c r="AF521" s="5">
        <f t="shared" si="376"/>
        <v>0</v>
      </c>
      <c r="AG521" s="1">
        <f t="shared" si="361"/>
        <v>1.7857070226704781</v>
      </c>
      <c r="AH521" s="1"/>
      <c r="AI521" s="5">
        <f t="shared" si="377"/>
        <v>0.46977554587333609</v>
      </c>
      <c r="AJ521" s="5">
        <f t="shared" si="378"/>
        <v>9.3216899792332511E-3</v>
      </c>
      <c r="AK521" s="5">
        <f t="shared" si="379"/>
        <v>0.16916506623336514</v>
      </c>
      <c r="AL521" s="5">
        <f t="shared" si="380"/>
        <v>7.1549351555799362E-2</v>
      </c>
      <c r="AM521" s="5">
        <f t="shared" si="381"/>
        <v>0.10769274571150042</v>
      </c>
      <c r="AN521" s="5">
        <f t="shared" si="382"/>
        <v>0.11283926066347656</v>
      </c>
      <c r="AO521" s="5">
        <f t="shared" si="383"/>
        <v>5.5295481437928194E-2</v>
      </c>
      <c r="AP521" s="5">
        <f t="shared" si="384"/>
        <v>2.7346183412092248E-3</v>
      </c>
      <c r="AQ521" s="5">
        <f t="shared" si="385"/>
        <v>1.1841040549051356E-3</v>
      </c>
      <c r="AR521" s="5">
        <f t="shared" si="386"/>
        <v>0</v>
      </c>
      <c r="AS521" s="5">
        <f t="shared" si="387"/>
        <v>0</v>
      </c>
      <c r="AT521" s="5">
        <f t="shared" si="388"/>
        <v>4.4213614924650473E-4</v>
      </c>
      <c r="AU521" s="5">
        <f t="shared" si="389"/>
        <v>0</v>
      </c>
      <c r="AV521" s="1">
        <f t="shared" si="362"/>
        <v>0.99999999999999989</v>
      </c>
    </row>
    <row r="522" spans="1:48">
      <c r="A522" s="1">
        <v>50.2</v>
      </c>
      <c r="B522" s="1">
        <v>4.3</v>
      </c>
      <c r="C522" s="1">
        <v>14.3</v>
      </c>
      <c r="D522" s="1">
        <v>13.7</v>
      </c>
      <c r="E522" s="1">
        <v>4.6399999999999997</v>
      </c>
      <c r="F522" s="1">
        <v>6.2</v>
      </c>
      <c r="G522" s="1">
        <v>3.34</v>
      </c>
      <c r="H522" s="1">
        <v>1.1499999999999999</v>
      </c>
      <c r="I522" s="1">
        <v>0.18</v>
      </c>
      <c r="J522" s="1">
        <v>0.56999999999999995</v>
      </c>
      <c r="K522" s="1"/>
      <c r="L522" s="1"/>
      <c r="M522" s="1"/>
      <c r="N522" s="3">
        <f t="shared" si="363"/>
        <v>98.580000000000013</v>
      </c>
      <c r="O522" s="2">
        <v>1110</v>
      </c>
      <c r="P522" s="2">
        <v>1E-4</v>
      </c>
      <c r="Q522" s="2" t="s">
        <v>75</v>
      </c>
      <c r="R522" s="2" t="s">
        <v>122</v>
      </c>
      <c r="S522" s="2" t="s">
        <v>137</v>
      </c>
      <c r="T522" s="5">
        <f t="shared" si="364"/>
        <v>0.83555259653794944</v>
      </c>
      <c r="U522" s="5">
        <f t="shared" si="365"/>
        <v>5.3817271589486855E-2</v>
      </c>
      <c r="V522" s="5">
        <f t="shared" si="366"/>
        <v>0.28050215770890546</v>
      </c>
      <c r="W522" s="5">
        <f t="shared" si="367"/>
        <v>0.1906750173973556</v>
      </c>
      <c r="X522" s="5">
        <f t="shared" si="368"/>
        <v>0.11513647642679901</v>
      </c>
      <c r="Y522" s="5">
        <f t="shared" si="369"/>
        <v>0.11055634807417974</v>
      </c>
      <c r="Z522" s="5">
        <f t="shared" si="370"/>
        <v>0.10777670216198774</v>
      </c>
      <c r="AA522" s="5">
        <f t="shared" si="371"/>
        <v>2.4416135881104032E-2</v>
      </c>
      <c r="AB522" s="5">
        <f t="shared" si="372"/>
        <v>2.5373555117000281E-3</v>
      </c>
      <c r="AC522" s="5">
        <f t="shared" si="390"/>
        <v>8.0312797210187036E-3</v>
      </c>
      <c r="AD522" s="5">
        <f t="shared" si="391"/>
        <v>0</v>
      </c>
      <c r="AE522" s="5">
        <f t="shared" si="375"/>
        <v>0</v>
      </c>
      <c r="AF522" s="5">
        <f t="shared" si="376"/>
        <v>0</v>
      </c>
      <c r="AG522" s="1">
        <f t="shared" si="361"/>
        <v>1.729001341010487</v>
      </c>
      <c r="AH522" s="1"/>
      <c r="AI522" s="5">
        <f t="shared" si="377"/>
        <v>0.48325734440993795</v>
      </c>
      <c r="AJ522" s="5">
        <f t="shared" si="378"/>
        <v>3.1126217379353921E-2</v>
      </c>
      <c r="AK522" s="5">
        <f t="shared" si="379"/>
        <v>0.16223362646148701</v>
      </c>
      <c r="AL522" s="5">
        <f t="shared" si="380"/>
        <v>0.11028043349342843</v>
      </c>
      <c r="AM522" s="5">
        <f t="shared" si="381"/>
        <v>6.6591317019748145E-2</v>
      </c>
      <c r="AN522" s="5">
        <f t="shared" si="382"/>
        <v>6.3942314821784266E-2</v>
      </c>
      <c r="AO522" s="5">
        <f t="shared" si="383"/>
        <v>6.2334655043702503E-2</v>
      </c>
      <c r="AP522" s="5">
        <f t="shared" si="384"/>
        <v>1.4121525126657458E-2</v>
      </c>
      <c r="AQ522" s="5">
        <f t="shared" si="385"/>
        <v>1.467526630266875E-3</v>
      </c>
      <c r="AR522" s="5">
        <f t="shared" si="386"/>
        <v>4.6450396136332381E-3</v>
      </c>
      <c r="AS522" s="5">
        <f t="shared" si="387"/>
        <v>0</v>
      </c>
      <c r="AT522" s="5">
        <f t="shared" si="388"/>
        <v>0</v>
      </c>
      <c r="AU522" s="5">
        <f t="shared" si="389"/>
        <v>0</v>
      </c>
      <c r="AV522" s="1">
        <f t="shared" si="362"/>
        <v>0.99999999999999978</v>
      </c>
    </row>
    <row r="523" spans="1:48">
      <c r="A523" s="1">
        <v>52.2</v>
      </c>
      <c r="B523" s="1">
        <v>3.89</v>
      </c>
      <c r="C523" s="1">
        <v>12.5</v>
      </c>
      <c r="D523" s="1">
        <v>13.8</v>
      </c>
      <c r="E523" s="1">
        <v>3.35</v>
      </c>
      <c r="F523" s="1">
        <v>6.48</v>
      </c>
      <c r="G523" s="1">
        <v>3.4</v>
      </c>
      <c r="H523" s="1">
        <v>1.56</v>
      </c>
      <c r="I523" s="1">
        <v>0.17</v>
      </c>
      <c r="J523" s="1">
        <v>0.97</v>
      </c>
      <c r="K523" s="1"/>
      <c r="L523" s="1">
        <v>0.02</v>
      </c>
      <c r="M523" s="1"/>
      <c r="N523" s="3">
        <f t="shared" si="363"/>
        <v>98.34</v>
      </c>
      <c r="O523" s="2">
        <v>1090</v>
      </c>
      <c r="P523" s="2">
        <v>1E-4</v>
      </c>
      <c r="Q523" s="2" t="s">
        <v>76</v>
      </c>
      <c r="S523" s="2" t="s">
        <v>138</v>
      </c>
      <c r="T523" s="5">
        <f t="shared" si="364"/>
        <v>0.86884154460719043</v>
      </c>
      <c r="U523" s="5">
        <f t="shared" si="365"/>
        <v>4.8685857321652065E-2</v>
      </c>
      <c r="V523" s="5">
        <f t="shared" si="366"/>
        <v>0.2451941938014908</v>
      </c>
      <c r="W523" s="5">
        <f t="shared" si="367"/>
        <v>0.1920668058455115</v>
      </c>
      <c r="X523" s="5">
        <f t="shared" si="368"/>
        <v>8.312655086848636E-2</v>
      </c>
      <c r="Y523" s="5">
        <f t="shared" si="369"/>
        <v>0.11554921540656206</v>
      </c>
      <c r="Z523" s="5">
        <f t="shared" si="370"/>
        <v>0.10971281058405938</v>
      </c>
      <c r="AA523" s="5">
        <f t="shared" si="371"/>
        <v>3.3121019108280254E-2</v>
      </c>
      <c r="AB523" s="5">
        <f t="shared" si="372"/>
        <v>2.3963913166055823E-3</v>
      </c>
      <c r="AC523" s="5">
        <f t="shared" si="390"/>
        <v>1.3667265490154637E-2</v>
      </c>
      <c r="AD523" s="5">
        <f t="shared" si="391"/>
        <v>0</v>
      </c>
      <c r="AE523" s="5">
        <f t="shared" si="375"/>
        <v>2.6317520889532203E-4</v>
      </c>
      <c r="AF523" s="5">
        <f t="shared" si="376"/>
        <v>0</v>
      </c>
      <c r="AG523" s="1">
        <f t="shared" si="361"/>
        <v>1.7126248295588886</v>
      </c>
      <c r="AH523" s="1"/>
      <c r="AI523" s="5">
        <f t="shared" si="377"/>
        <v>0.507315746923378</v>
      </c>
      <c r="AJ523" s="5">
        <f t="shared" si="378"/>
        <v>2.8427625526246642E-2</v>
      </c>
      <c r="AK523" s="5">
        <f t="shared" si="379"/>
        <v>0.14316865525337744</v>
      </c>
      <c r="AL523" s="5">
        <f t="shared" si="380"/>
        <v>0.11214762423769198</v>
      </c>
      <c r="AM523" s="5">
        <f t="shared" si="381"/>
        <v>4.8537513548660163E-2</v>
      </c>
      <c r="AN523" s="5">
        <f t="shared" si="382"/>
        <v>6.7469076362932007E-2</v>
      </c>
      <c r="AO523" s="5">
        <f t="shared" si="383"/>
        <v>6.4061205169095622E-2</v>
      </c>
      <c r="AP523" s="5">
        <f t="shared" si="384"/>
        <v>1.9339331379897753E-2</v>
      </c>
      <c r="AQ523" s="5">
        <f t="shared" si="385"/>
        <v>1.3992505978222959E-3</v>
      </c>
      <c r="AR523" s="5">
        <f t="shared" si="386"/>
        <v>7.9803032481286871E-3</v>
      </c>
      <c r="AS523" s="5">
        <f t="shared" si="387"/>
        <v>0</v>
      </c>
      <c r="AT523" s="5">
        <f t="shared" si="388"/>
        <v>1.5366775276935967E-4</v>
      </c>
      <c r="AU523" s="5">
        <f t="shared" si="389"/>
        <v>0</v>
      </c>
      <c r="AV523" s="1">
        <f t="shared" si="362"/>
        <v>1</v>
      </c>
    </row>
    <row r="524" spans="1:48">
      <c r="A524" s="1">
        <v>53.1</v>
      </c>
      <c r="B524" s="1">
        <v>3.38</v>
      </c>
      <c r="C524" s="1">
        <v>11.4</v>
      </c>
      <c r="D524" s="1">
        <v>15.1</v>
      </c>
      <c r="E524" s="1">
        <v>2.75</v>
      </c>
      <c r="F524" s="1">
        <v>7.15</v>
      </c>
      <c r="G524" s="1">
        <v>2.61</v>
      </c>
      <c r="H524" s="1">
        <v>1.83</v>
      </c>
      <c r="I524" s="1">
        <v>0.16</v>
      </c>
      <c r="J524" s="1">
        <v>1.79</v>
      </c>
      <c r="K524" s="1"/>
      <c r="L524" s="1"/>
      <c r="M524" s="1"/>
      <c r="N524" s="3">
        <f t="shared" si="363"/>
        <v>99.27000000000001</v>
      </c>
      <c r="O524" s="2">
        <v>1070</v>
      </c>
      <c r="P524" s="2">
        <v>1E-4</v>
      </c>
      <c r="Q524" s="2" t="s">
        <v>77</v>
      </c>
      <c r="S524" s="2" t="s">
        <v>138</v>
      </c>
      <c r="T524" s="5">
        <f t="shared" si="364"/>
        <v>0.88382157123834892</v>
      </c>
      <c r="U524" s="5">
        <f t="shared" si="365"/>
        <v>4.2302878598247808E-2</v>
      </c>
      <c r="V524" s="5">
        <f t="shared" si="366"/>
        <v>0.22361710474695962</v>
      </c>
      <c r="W524" s="5">
        <f t="shared" si="367"/>
        <v>0.21016005567153795</v>
      </c>
      <c r="X524" s="5">
        <f t="shared" si="368"/>
        <v>6.8238213399503728E-2</v>
      </c>
      <c r="Y524" s="5">
        <f t="shared" si="369"/>
        <v>0.12749643366619118</v>
      </c>
      <c r="Z524" s="5">
        <f t="shared" si="370"/>
        <v>8.422071636011616E-2</v>
      </c>
      <c r="AA524" s="5">
        <f t="shared" si="371"/>
        <v>3.8853503184713374E-2</v>
      </c>
      <c r="AB524" s="5">
        <f t="shared" si="372"/>
        <v>2.2554271215111362E-3</v>
      </c>
      <c r="AC524" s="5">
        <f t="shared" si="390"/>
        <v>2.5221036316883303E-2</v>
      </c>
      <c r="AD524" s="5">
        <f t="shared" si="391"/>
        <v>0</v>
      </c>
      <c r="AE524" s="5">
        <f t="shared" si="375"/>
        <v>0</v>
      </c>
      <c r="AF524" s="5">
        <f t="shared" si="376"/>
        <v>0</v>
      </c>
      <c r="AG524" s="1">
        <f t="shared" si="361"/>
        <v>1.7061869403040131</v>
      </c>
      <c r="AH524" s="1"/>
      <c r="AI524" s="5">
        <f t="shared" si="377"/>
        <v>0.51800980910149697</v>
      </c>
      <c r="AJ524" s="5">
        <f t="shared" si="378"/>
        <v>2.479381221304517E-2</v>
      </c>
      <c r="AK524" s="5">
        <f t="shared" si="379"/>
        <v>0.13106248762349271</v>
      </c>
      <c r="AL524" s="5">
        <f t="shared" si="380"/>
        <v>0.12317528091856748</v>
      </c>
      <c r="AM524" s="5">
        <f t="shared" si="381"/>
        <v>3.9994570224142531E-2</v>
      </c>
      <c r="AN524" s="5">
        <f t="shared" si="382"/>
        <v>7.4725946292540202E-2</v>
      </c>
      <c r="AO524" s="5">
        <f t="shared" si="383"/>
        <v>4.9361951126591953E-2</v>
      </c>
      <c r="AP524" s="5">
        <f t="shared" si="384"/>
        <v>2.2772125531444021E-2</v>
      </c>
      <c r="AQ524" s="5">
        <f t="shared" si="385"/>
        <v>1.3219109045045545E-3</v>
      </c>
      <c r="AR524" s="5">
        <f t="shared" si="386"/>
        <v>1.4782106064174509E-2</v>
      </c>
      <c r="AS524" s="5">
        <f t="shared" si="387"/>
        <v>0</v>
      </c>
      <c r="AT524" s="5">
        <f t="shared" si="388"/>
        <v>0</v>
      </c>
      <c r="AU524" s="5">
        <f t="shared" si="389"/>
        <v>0</v>
      </c>
      <c r="AV524" s="1">
        <f t="shared" si="362"/>
        <v>1</v>
      </c>
    </row>
    <row r="525" spans="1:48">
      <c r="A525" s="1">
        <v>50</v>
      </c>
      <c r="B525" s="1">
        <v>4.66</v>
      </c>
      <c r="C525" s="1">
        <v>14.2</v>
      </c>
      <c r="D525" s="1">
        <v>13.9</v>
      </c>
      <c r="E525" s="1">
        <v>4.2699999999999996</v>
      </c>
      <c r="F525" s="1">
        <v>6.2</v>
      </c>
      <c r="G525" s="1">
        <v>3.17</v>
      </c>
      <c r="H525" s="1">
        <v>1.1399999999999999</v>
      </c>
      <c r="I525" s="1">
        <v>0.16</v>
      </c>
      <c r="J525" s="1">
        <v>0.79</v>
      </c>
      <c r="K525" s="1"/>
      <c r="L525" s="1">
        <v>0.01</v>
      </c>
      <c r="M525" s="1"/>
      <c r="N525" s="3">
        <f t="shared" si="363"/>
        <v>98.500000000000014</v>
      </c>
      <c r="O525" s="2">
        <v>1125</v>
      </c>
      <c r="P525" s="2">
        <v>1E-4</v>
      </c>
      <c r="Q525" s="2" t="s">
        <v>68</v>
      </c>
      <c r="S525" s="2" t="s">
        <v>137</v>
      </c>
      <c r="T525" s="5">
        <f t="shared" si="364"/>
        <v>0.83222370173102533</v>
      </c>
      <c r="U525" s="5">
        <f t="shared" si="365"/>
        <v>5.8322903629536918E-2</v>
      </c>
      <c r="V525" s="5">
        <f t="shared" si="366"/>
        <v>0.27854060415849352</v>
      </c>
      <c r="W525" s="5">
        <f t="shared" si="367"/>
        <v>0.19345859429366738</v>
      </c>
      <c r="X525" s="5">
        <f t="shared" si="368"/>
        <v>0.10595533498759305</v>
      </c>
      <c r="Y525" s="5">
        <f t="shared" si="369"/>
        <v>0.11055634807417974</v>
      </c>
      <c r="Z525" s="5">
        <f t="shared" si="370"/>
        <v>0.10229106163278477</v>
      </c>
      <c r="AA525" s="5">
        <f t="shared" si="371"/>
        <v>2.4203821656050954E-2</v>
      </c>
      <c r="AB525" s="5">
        <f t="shared" si="372"/>
        <v>2.2554271215111362E-3</v>
      </c>
      <c r="AC525" s="5">
        <f t="shared" si="390"/>
        <v>1.1131071894043469E-2</v>
      </c>
      <c r="AD525" s="5">
        <f t="shared" si="391"/>
        <v>0</v>
      </c>
      <c r="AE525" s="5">
        <f t="shared" si="375"/>
        <v>1.3158760444766102E-4</v>
      </c>
      <c r="AF525" s="5">
        <f t="shared" si="376"/>
        <v>0</v>
      </c>
      <c r="AG525" s="1">
        <f t="shared" si="361"/>
        <v>1.7190704567833339</v>
      </c>
      <c r="AH525" s="1"/>
      <c r="AI525" s="5">
        <f t="shared" si="377"/>
        <v>0.48411261937934408</v>
      </c>
      <c r="AJ525" s="5">
        <f t="shared" si="378"/>
        <v>3.3927000140918449E-2</v>
      </c>
      <c r="AK525" s="5">
        <f t="shared" si="379"/>
        <v>0.16202977781358027</v>
      </c>
      <c r="AL525" s="5">
        <f t="shared" si="380"/>
        <v>0.11253674538486369</v>
      </c>
      <c r="AM525" s="5">
        <f t="shared" si="381"/>
        <v>6.163524861328433E-2</v>
      </c>
      <c r="AN525" s="5">
        <f t="shared" si="382"/>
        <v>6.4311702663455123E-2</v>
      </c>
      <c r="AO525" s="5">
        <f t="shared" si="383"/>
        <v>5.9503705173427457E-2</v>
      </c>
      <c r="AP525" s="5">
        <f t="shared" si="384"/>
        <v>1.4079598401883027E-2</v>
      </c>
      <c r="AQ525" s="5">
        <f t="shared" si="385"/>
        <v>1.3120038871073467E-3</v>
      </c>
      <c r="AR525" s="5">
        <f t="shared" si="386"/>
        <v>6.475052753144017E-3</v>
      </c>
      <c r="AS525" s="5">
        <f t="shared" si="387"/>
        <v>0</v>
      </c>
      <c r="AT525" s="5">
        <f t="shared" si="388"/>
        <v>7.6545788992199462E-5</v>
      </c>
      <c r="AU525" s="5">
        <f t="shared" si="389"/>
        <v>0</v>
      </c>
      <c r="AV525" s="1">
        <f t="shared" si="362"/>
        <v>0.99999999999999989</v>
      </c>
    </row>
    <row r="526" spans="1:48">
      <c r="A526" s="1">
        <v>52</v>
      </c>
      <c r="B526" s="1">
        <v>4.04</v>
      </c>
      <c r="C526" s="1">
        <v>12.5</v>
      </c>
      <c r="D526" s="1">
        <v>14.3</v>
      </c>
      <c r="E526" s="1">
        <v>3.3</v>
      </c>
      <c r="F526" s="1">
        <v>6.71</v>
      </c>
      <c r="G526" s="1">
        <v>2.8</v>
      </c>
      <c r="H526" s="1">
        <v>1.41</v>
      </c>
      <c r="I526" s="1">
        <v>0.15</v>
      </c>
      <c r="J526" s="1">
        <v>1.17</v>
      </c>
      <c r="K526" s="1"/>
      <c r="L526" s="1">
        <v>0.02</v>
      </c>
      <c r="M526" s="1"/>
      <c r="N526" s="3">
        <f t="shared" si="363"/>
        <v>98.399999999999977</v>
      </c>
      <c r="O526" s="2">
        <v>1090</v>
      </c>
      <c r="P526" s="2">
        <v>1E-4</v>
      </c>
      <c r="Q526" s="2" t="s">
        <v>68</v>
      </c>
      <c r="S526" s="2" t="s">
        <v>138</v>
      </c>
      <c r="T526" s="5">
        <f t="shared" si="364"/>
        <v>0.86551264980026632</v>
      </c>
      <c r="U526" s="5">
        <f t="shared" si="365"/>
        <v>5.0563204005006253E-2</v>
      </c>
      <c r="V526" s="5">
        <f t="shared" si="366"/>
        <v>0.2451941938014908</v>
      </c>
      <c r="W526" s="5">
        <f t="shared" si="367"/>
        <v>0.19902574808629092</v>
      </c>
      <c r="X526" s="5">
        <f t="shared" si="368"/>
        <v>8.1885856079404462E-2</v>
      </c>
      <c r="Y526" s="5">
        <f t="shared" si="369"/>
        <v>0.11965049928673324</v>
      </c>
      <c r="Z526" s="5">
        <f t="shared" si="370"/>
        <v>9.0351726363343016E-2</v>
      </c>
      <c r="AA526" s="5">
        <f t="shared" si="371"/>
        <v>2.9936305732484073E-2</v>
      </c>
      <c r="AB526" s="5">
        <f t="shared" si="372"/>
        <v>2.11446292641669E-3</v>
      </c>
      <c r="AC526" s="5">
        <f t="shared" si="390"/>
        <v>1.6485258374722603E-2</v>
      </c>
      <c r="AD526" s="5">
        <f t="shared" si="391"/>
        <v>0</v>
      </c>
      <c r="AE526" s="5">
        <f t="shared" si="375"/>
        <v>2.6317520889532203E-4</v>
      </c>
      <c r="AF526" s="5">
        <f t="shared" si="376"/>
        <v>0</v>
      </c>
      <c r="AG526" s="1">
        <f t="shared" si="361"/>
        <v>1.700983079665054</v>
      </c>
      <c r="AH526" s="1"/>
      <c r="AI526" s="5">
        <f t="shared" si="377"/>
        <v>0.50883084032246639</v>
      </c>
      <c r="AJ526" s="5">
        <f t="shared" si="378"/>
        <v>2.9725871238509213E-2</v>
      </c>
      <c r="AK526" s="5">
        <f t="shared" si="379"/>
        <v>0.14414852018973215</v>
      </c>
      <c r="AL526" s="5">
        <f t="shared" si="380"/>
        <v>0.11700630680317038</v>
      </c>
      <c r="AM526" s="5">
        <f t="shared" si="381"/>
        <v>4.814031195156207E-2</v>
      </c>
      <c r="AN526" s="5">
        <f t="shared" si="382"/>
        <v>7.0341969133692978E-2</v>
      </c>
      <c r="AO526" s="5">
        <f t="shared" si="383"/>
        <v>5.3117357511360111E-2</v>
      </c>
      <c r="AP526" s="5">
        <f t="shared" si="384"/>
        <v>1.7599414180168638E-2</v>
      </c>
      <c r="AQ526" s="5">
        <f t="shared" si="385"/>
        <v>1.2430828687802441E-3</v>
      </c>
      <c r="AR526" s="5">
        <f t="shared" si="386"/>
        <v>9.6916063256600807E-3</v>
      </c>
      <c r="AS526" s="5">
        <f t="shared" si="387"/>
        <v>0</v>
      </c>
      <c r="AT526" s="5">
        <f t="shared" si="388"/>
        <v>1.5471947489750733E-4</v>
      </c>
      <c r="AU526" s="5">
        <f t="shared" si="389"/>
        <v>0</v>
      </c>
      <c r="AV526" s="1">
        <f t="shared" si="362"/>
        <v>0.99999999999999989</v>
      </c>
    </row>
    <row r="527" spans="1:48">
      <c r="A527" s="1">
        <v>54.41</v>
      </c>
      <c r="B527" s="1">
        <v>2.54</v>
      </c>
      <c r="C527" s="1">
        <v>12.18</v>
      </c>
      <c r="D527" s="1">
        <v>14.16</v>
      </c>
      <c r="E527" s="1">
        <v>2.2200000000000002</v>
      </c>
      <c r="F527" s="1">
        <v>6.11</v>
      </c>
      <c r="G527" s="1">
        <v>3</v>
      </c>
      <c r="H527" s="1">
        <v>2.92</v>
      </c>
      <c r="I527" s="1">
        <v>0.25</v>
      </c>
      <c r="J527" s="1">
        <v>1.86</v>
      </c>
      <c r="K527" s="1"/>
      <c r="L527" s="1"/>
      <c r="M527" s="1"/>
      <c r="N527" s="3">
        <f t="shared" si="363"/>
        <v>99.649999999999991</v>
      </c>
      <c r="O527" s="2">
        <v>1050</v>
      </c>
      <c r="P527" s="2">
        <v>1E-4</v>
      </c>
      <c r="Q527" s="2" t="s">
        <v>78</v>
      </c>
      <c r="R527" s="2" t="s">
        <v>193</v>
      </c>
      <c r="S527" s="2" t="s">
        <v>149</v>
      </c>
      <c r="T527" s="5">
        <f t="shared" si="364"/>
        <v>0.90562583222370174</v>
      </c>
      <c r="U527" s="5">
        <f t="shared" si="365"/>
        <v>3.1789737171464327E-2</v>
      </c>
      <c r="V527" s="5">
        <f t="shared" si="366"/>
        <v>0.23891722244017263</v>
      </c>
      <c r="W527" s="5">
        <f t="shared" si="367"/>
        <v>0.19707724425887266</v>
      </c>
      <c r="X527" s="5">
        <f t="shared" si="368"/>
        <v>5.508684863523574E-2</v>
      </c>
      <c r="Y527" s="5">
        <f t="shared" si="369"/>
        <v>0.10895149786019973</v>
      </c>
      <c r="Z527" s="5">
        <f t="shared" si="370"/>
        <v>9.6805421103581812E-2</v>
      </c>
      <c r="AA527" s="5">
        <f t="shared" si="371"/>
        <v>6.1995753715498932E-2</v>
      </c>
      <c r="AB527" s="5">
        <f t="shared" si="372"/>
        <v>3.5241048773611504E-3</v>
      </c>
      <c r="AC527" s="5">
        <f t="shared" si="390"/>
        <v>2.620733382648209E-2</v>
      </c>
      <c r="AD527" s="5">
        <f t="shared" si="391"/>
        <v>0</v>
      </c>
      <c r="AE527" s="5">
        <f t="shared" si="375"/>
        <v>0</v>
      </c>
      <c r="AF527" s="5">
        <f t="shared" si="376"/>
        <v>0</v>
      </c>
      <c r="AG527" s="1">
        <f t="shared" si="361"/>
        <v>1.7259809961125707</v>
      </c>
      <c r="AH527" s="1"/>
      <c r="AI527" s="5">
        <f t="shared" si="377"/>
        <v>0.52470208783494376</v>
      </c>
      <c r="AJ527" s="5">
        <f t="shared" si="378"/>
        <v>1.8418358743847351E-2</v>
      </c>
      <c r="AK527" s="5">
        <f t="shared" si="379"/>
        <v>0.13842401682190372</v>
      </c>
      <c r="AL527" s="5">
        <f t="shared" si="380"/>
        <v>0.11418274285913343</v>
      </c>
      <c r="AM527" s="5">
        <f t="shared" si="381"/>
        <v>3.1916254442724411E-2</v>
      </c>
      <c r="AN527" s="5">
        <f t="shared" si="382"/>
        <v>6.3124390190617011E-2</v>
      </c>
      <c r="AO527" s="5">
        <f t="shared" si="383"/>
        <v>5.6087188284005905E-2</v>
      </c>
      <c r="AP527" s="5">
        <f t="shared" si="384"/>
        <v>3.5919140393278981E-2</v>
      </c>
      <c r="AQ527" s="5">
        <f t="shared" si="385"/>
        <v>2.0417981920417992E-3</v>
      </c>
      <c r="AR527" s="5">
        <f t="shared" si="386"/>
        <v>1.5184022237503716E-2</v>
      </c>
      <c r="AS527" s="5">
        <f t="shared" si="387"/>
        <v>0</v>
      </c>
      <c r="AT527" s="5">
        <f t="shared" si="388"/>
        <v>0</v>
      </c>
      <c r="AU527" s="5">
        <f t="shared" si="389"/>
        <v>0</v>
      </c>
      <c r="AV527" s="1">
        <f t="shared" si="362"/>
        <v>1</v>
      </c>
    </row>
    <row r="528" spans="1:48">
      <c r="A528" s="1">
        <v>72.44</v>
      </c>
      <c r="B528" s="1">
        <v>1.69</v>
      </c>
      <c r="C528" s="1">
        <v>11.94</v>
      </c>
      <c r="D528" s="1">
        <v>4.53</v>
      </c>
      <c r="E528" s="1">
        <v>0.8</v>
      </c>
      <c r="F528" s="1">
        <v>2.94</v>
      </c>
      <c r="G528" s="1">
        <v>2.5</v>
      </c>
      <c r="H528" s="1">
        <v>2.6</v>
      </c>
      <c r="I528" s="1"/>
      <c r="J528" s="1">
        <v>0.3</v>
      </c>
      <c r="K528" s="1"/>
      <c r="L528" s="1"/>
      <c r="M528" s="1"/>
      <c r="N528" s="3">
        <v>99.7</v>
      </c>
      <c r="O528" s="17">
        <v>1043</v>
      </c>
      <c r="P528" s="2">
        <v>1E-4</v>
      </c>
      <c r="Q528" s="2" t="s">
        <v>41</v>
      </c>
      <c r="R528" s="2" t="s">
        <v>130</v>
      </c>
      <c r="S528" s="2" t="s">
        <v>194</v>
      </c>
      <c r="T528" s="5">
        <v>1.2057</v>
      </c>
      <c r="U528" s="5">
        <v>2.12E-2</v>
      </c>
      <c r="V528" s="5">
        <v>0.23419999999999999</v>
      </c>
      <c r="W528" s="5">
        <v>6.3E-2</v>
      </c>
      <c r="X528" s="5">
        <v>1.9900000000000001E-2</v>
      </c>
      <c r="Y528" s="5">
        <v>5.2400000000000002E-2</v>
      </c>
      <c r="Z528" s="5">
        <v>8.0699999999999994E-2</v>
      </c>
      <c r="AA528" s="5">
        <v>5.5199999999999999E-2</v>
      </c>
      <c r="AB528" s="5">
        <v>0</v>
      </c>
      <c r="AC528" s="5">
        <v>4.1999999999999997E-3</v>
      </c>
      <c r="AD528" s="5">
        <v>0</v>
      </c>
      <c r="AE528" s="5">
        <v>0</v>
      </c>
      <c r="AF528" s="5">
        <v>0</v>
      </c>
      <c r="AG528" s="1">
        <v>1.74</v>
      </c>
      <c r="AH528" s="1"/>
      <c r="AI528" s="5">
        <v>0.69430000000000003</v>
      </c>
      <c r="AJ528" s="5">
        <v>1.2200000000000001E-2</v>
      </c>
      <c r="AK528" s="5">
        <v>0.13489999999999999</v>
      </c>
      <c r="AL528" s="5">
        <v>3.6299999999999999E-2</v>
      </c>
      <c r="AM528" s="5">
        <v>1.14E-2</v>
      </c>
      <c r="AN528" s="5">
        <v>3.0200000000000001E-2</v>
      </c>
      <c r="AO528" s="5">
        <v>4.65E-2</v>
      </c>
      <c r="AP528" s="5">
        <v>3.1800000000000002E-2</v>
      </c>
      <c r="AQ528" s="5">
        <v>0</v>
      </c>
      <c r="AR528" s="5">
        <v>2.3999999999999998E-3</v>
      </c>
      <c r="AS528" s="5">
        <v>0</v>
      </c>
      <c r="AT528" s="5">
        <v>0</v>
      </c>
      <c r="AU528" s="5">
        <v>0</v>
      </c>
      <c r="AV528" s="1">
        <v>1</v>
      </c>
    </row>
    <row r="529" spans="1:48">
      <c r="A529" s="1">
        <v>70.569999999999993</v>
      </c>
      <c r="B529" s="1">
        <v>1.1599999999999999</v>
      </c>
      <c r="C529" s="1">
        <v>13.09</v>
      </c>
      <c r="D529" s="1">
        <v>5.44</v>
      </c>
      <c r="E529" s="1">
        <v>0.69</v>
      </c>
      <c r="F529" s="1">
        <v>3.67</v>
      </c>
      <c r="G529" s="1">
        <v>3</v>
      </c>
      <c r="H529" s="1">
        <v>2.64</v>
      </c>
      <c r="I529" s="1"/>
      <c r="J529" s="1">
        <v>0.43</v>
      </c>
      <c r="K529" s="1"/>
      <c r="L529" s="1"/>
      <c r="M529" s="1"/>
      <c r="N529" s="3">
        <v>100.7</v>
      </c>
      <c r="O529" s="17">
        <v>1022</v>
      </c>
      <c r="P529" s="2">
        <v>1E-4</v>
      </c>
      <c r="Q529" s="2" t="s">
        <v>82</v>
      </c>
      <c r="S529" s="2" t="s">
        <v>195</v>
      </c>
      <c r="T529" s="5">
        <v>1.1746000000000001</v>
      </c>
      <c r="U529" s="5">
        <v>1.4500000000000001E-2</v>
      </c>
      <c r="V529" s="5">
        <v>0.25679999999999997</v>
      </c>
      <c r="W529" s="5">
        <v>7.5700000000000003E-2</v>
      </c>
      <c r="X529" s="5">
        <v>1.7100000000000001E-2</v>
      </c>
      <c r="Y529" s="5">
        <v>6.54E-2</v>
      </c>
      <c r="Z529" s="5">
        <v>9.6799999999999997E-2</v>
      </c>
      <c r="AA529" s="5">
        <v>5.6099999999999997E-2</v>
      </c>
      <c r="AB529" s="5">
        <v>0</v>
      </c>
      <c r="AC529" s="5">
        <v>6.1000000000000004E-3</v>
      </c>
      <c r="AD529" s="5">
        <v>0</v>
      </c>
      <c r="AE529" s="5">
        <v>0</v>
      </c>
      <c r="AF529" s="5">
        <v>0</v>
      </c>
      <c r="AG529" s="1">
        <v>1.76</v>
      </c>
      <c r="AH529" s="1"/>
      <c r="AI529" s="5">
        <v>0.66620000000000001</v>
      </c>
      <c r="AJ529" s="5">
        <v>8.2000000000000007E-3</v>
      </c>
      <c r="AK529" s="5">
        <v>0.14560000000000001</v>
      </c>
      <c r="AL529" s="5">
        <v>4.2900000000000001E-2</v>
      </c>
      <c r="AM529" s="5">
        <v>9.7000000000000003E-3</v>
      </c>
      <c r="AN529" s="5">
        <v>3.7100000000000001E-2</v>
      </c>
      <c r="AO529" s="5">
        <v>5.4899999999999997E-2</v>
      </c>
      <c r="AP529" s="5">
        <v>3.1800000000000002E-2</v>
      </c>
      <c r="AQ529" s="5">
        <v>0</v>
      </c>
      <c r="AR529" s="5">
        <v>3.3999999999999998E-3</v>
      </c>
      <c r="AS529" s="5">
        <v>0</v>
      </c>
      <c r="AT529" s="5">
        <v>0</v>
      </c>
      <c r="AU529" s="5">
        <v>0</v>
      </c>
      <c r="AV529" s="1">
        <v>1</v>
      </c>
    </row>
    <row r="530" spans="1:48">
      <c r="A530" s="1">
        <v>59.96</v>
      </c>
      <c r="B530" s="1">
        <v>2.9</v>
      </c>
      <c r="C530" s="1">
        <v>14.02</v>
      </c>
      <c r="D530" s="1">
        <v>5.14</v>
      </c>
      <c r="E530" s="1">
        <v>5.36</v>
      </c>
      <c r="F530" s="1">
        <v>5.0199999999999996</v>
      </c>
      <c r="G530" s="1">
        <v>4.34</v>
      </c>
      <c r="H530" s="1">
        <v>1.44</v>
      </c>
      <c r="I530" s="1">
        <v>0.09</v>
      </c>
      <c r="J530" s="1">
        <v>0</v>
      </c>
      <c r="K530" s="1">
        <v>0.17</v>
      </c>
      <c r="L530" s="1">
        <v>0.05</v>
      </c>
      <c r="M530" s="1"/>
      <c r="N530" s="3">
        <v>98.5</v>
      </c>
      <c r="O530" s="17">
        <v>1201</v>
      </c>
      <c r="P530" s="2">
        <v>1E-4</v>
      </c>
      <c r="Q530" s="2" t="s">
        <v>5</v>
      </c>
      <c r="R530" s="2" t="s">
        <v>135</v>
      </c>
      <c r="S530" s="2" t="s">
        <v>139</v>
      </c>
      <c r="T530" s="5">
        <v>0.998</v>
      </c>
      <c r="U530" s="5">
        <v>3.6299999999999999E-2</v>
      </c>
      <c r="V530" s="5">
        <v>0.27500000000000002</v>
      </c>
      <c r="W530" s="5">
        <v>7.1499999999999994E-2</v>
      </c>
      <c r="X530" s="5">
        <v>0.13300000000000001</v>
      </c>
      <c r="Y530" s="5">
        <v>8.9499999999999996E-2</v>
      </c>
      <c r="Z530" s="5">
        <v>0.14000000000000001</v>
      </c>
      <c r="AA530" s="5">
        <v>3.0599999999999999E-2</v>
      </c>
      <c r="AB530" s="5">
        <v>1.1999999999999999E-3</v>
      </c>
      <c r="AC530" s="5">
        <v>0</v>
      </c>
      <c r="AD530" s="5">
        <v>2.3E-3</v>
      </c>
      <c r="AE530" s="5">
        <v>6.9999999999999999E-4</v>
      </c>
      <c r="AF530" s="5">
        <v>0</v>
      </c>
      <c r="AG530" s="1">
        <v>1.78</v>
      </c>
      <c r="AH530" s="1"/>
      <c r="AI530" s="5">
        <v>0.56130000000000002</v>
      </c>
      <c r="AJ530" s="5">
        <v>2.0400000000000001E-2</v>
      </c>
      <c r="AK530" s="5">
        <v>0.1547</v>
      </c>
      <c r="AL530" s="5">
        <v>4.02E-2</v>
      </c>
      <c r="AM530" s="5">
        <v>7.4800000000000005E-2</v>
      </c>
      <c r="AN530" s="5">
        <v>5.0299999999999997E-2</v>
      </c>
      <c r="AO530" s="5">
        <v>7.8799999999999995E-2</v>
      </c>
      <c r="AP530" s="5">
        <v>1.72E-2</v>
      </c>
      <c r="AQ530" s="5">
        <v>6.9999999999999999E-4</v>
      </c>
      <c r="AR530" s="5">
        <v>0</v>
      </c>
      <c r="AS530" s="5">
        <v>1.2999999999999999E-3</v>
      </c>
      <c r="AT530" s="5">
        <v>4.0000000000000002E-4</v>
      </c>
      <c r="AU530" s="5">
        <v>0</v>
      </c>
      <c r="AV530" s="1">
        <v>1</v>
      </c>
    </row>
    <row r="531" spans="1:48">
      <c r="A531" s="1">
        <v>60.44</v>
      </c>
      <c r="B531" s="1">
        <v>2.85</v>
      </c>
      <c r="C531" s="1">
        <v>13.38</v>
      </c>
      <c r="D531" s="1">
        <v>5.26</v>
      </c>
      <c r="E531" s="1">
        <v>6.09</v>
      </c>
      <c r="F531" s="1">
        <v>4.38</v>
      </c>
      <c r="G531" s="1">
        <v>3.94</v>
      </c>
      <c r="H531" s="1">
        <v>1.44</v>
      </c>
      <c r="I531" s="1">
        <v>0.08</v>
      </c>
      <c r="J531" s="1">
        <v>0</v>
      </c>
      <c r="K531" s="1">
        <v>0.17</v>
      </c>
      <c r="L531" s="1">
        <v>0.04</v>
      </c>
      <c r="M531" s="1"/>
      <c r="N531" s="3">
        <v>98.1</v>
      </c>
      <c r="O531" s="17">
        <v>1225</v>
      </c>
      <c r="P531" s="2">
        <v>1E-4</v>
      </c>
      <c r="Q531" s="2" t="s">
        <v>5</v>
      </c>
      <c r="S531" s="2" t="s">
        <v>139</v>
      </c>
      <c r="T531" s="5">
        <v>1.006</v>
      </c>
      <c r="U531" s="5">
        <v>3.5700000000000003E-2</v>
      </c>
      <c r="V531" s="5">
        <v>0.26250000000000001</v>
      </c>
      <c r="W531" s="5">
        <v>7.3200000000000001E-2</v>
      </c>
      <c r="X531" s="5">
        <v>0.15110000000000001</v>
      </c>
      <c r="Y531" s="5">
        <v>7.8100000000000003E-2</v>
      </c>
      <c r="Z531" s="5">
        <v>0.12709999999999999</v>
      </c>
      <c r="AA531" s="5">
        <v>3.0599999999999999E-2</v>
      </c>
      <c r="AB531" s="5">
        <v>1.1000000000000001E-3</v>
      </c>
      <c r="AC531" s="5">
        <v>0</v>
      </c>
      <c r="AD531" s="5">
        <v>2.2000000000000001E-3</v>
      </c>
      <c r="AE531" s="5">
        <v>5.0000000000000001E-4</v>
      </c>
      <c r="AF531" s="5">
        <v>0</v>
      </c>
      <c r="AG531" s="1">
        <v>1.77</v>
      </c>
      <c r="AH531" s="1"/>
      <c r="AI531" s="5">
        <v>0.56889999999999996</v>
      </c>
      <c r="AJ531" s="5">
        <v>2.0199999999999999E-2</v>
      </c>
      <c r="AK531" s="5">
        <v>0.1484</v>
      </c>
      <c r="AL531" s="5">
        <v>4.1399999999999999E-2</v>
      </c>
      <c r="AM531" s="5">
        <v>8.5500000000000007E-2</v>
      </c>
      <c r="AN531" s="5">
        <v>4.4200000000000003E-2</v>
      </c>
      <c r="AO531" s="5">
        <v>7.1900000000000006E-2</v>
      </c>
      <c r="AP531" s="5">
        <v>1.7299999999999999E-2</v>
      </c>
      <c r="AQ531" s="5">
        <v>5.9999999999999995E-4</v>
      </c>
      <c r="AR531" s="5">
        <v>0</v>
      </c>
      <c r="AS531" s="5">
        <v>1.1999999999999999E-3</v>
      </c>
      <c r="AT531" s="5">
        <v>2.9999999999999997E-4</v>
      </c>
      <c r="AU531" s="5">
        <v>0</v>
      </c>
      <c r="AV531" s="1">
        <v>1</v>
      </c>
    </row>
    <row r="532" spans="1:48">
      <c r="A532" s="1">
        <v>60.15</v>
      </c>
      <c r="B532" s="1">
        <v>2.79</v>
      </c>
      <c r="C532" s="1">
        <v>13.14</v>
      </c>
      <c r="D532" s="1">
        <v>5.49</v>
      </c>
      <c r="E532" s="1">
        <v>7.54</v>
      </c>
      <c r="F532" s="1">
        <v>4.41</v>
      </c>
      <c r="G532" s="1">
        <v>3.49</v>
      </c>
      <c r="H532" s="1">
        <v>1.4</v>
      </c>
      <c r="I532" s="1">
        <v>0.08</v>
      </c>
      <c r="J532" s="1">
        <v>0</v>
      </c>
      <c r="K532" s="1">
        <v>0.2</v>
      </c>
      <c r="L532" s="1">
        <v>0.03</v>
      </c>
      <c r="M532" s="1"/>
      <c r="N532" s="3">
        <v>98.7</v>
      </c>
      <c r="O532" s="17">
        <v>1250</v>
      </c>
      <c r="P532" s="2">
        <v>1E-4</v>
      </c>
      <c r="Q532" s="2" t="s">
        <v>5</v>
      </c>
      <c r="S532" s="2" t="s">
        <v>139</v>
      </c>
      <c r="T532" s="5">
        <v>1.0012000000000001</v>
      </c>
      <c r="U532" s="5">
        <v>3.49E-2</v>
      </c>
      <c r="V532" s="5">
        <v>0.25769999999999998</v>
      </c>
      <c r="W532" s="5">
        <v>7.6399999999999996E-2</v>
      </c>
      <c r="X532" s="5">
        <v>0.18709999999999999</v>
      </c>
      <c r="Y532" s="5">
        <v>7.8600000000000003E-2</v>
      </c>
      <c r="Z532" s="5">
        <v>0.11260000000000001</v>
      </c>
      <c r="AA532" s="5">
        <v>2.9700000000000001E-2</v>
      </c>
      <c r="AB532" s="5">
        <v>1.1999999999999999E-3</v>
      </c>
      <c r="AC532" s="5">
        <v>0</v>
      </c>
      <c r="AD532" s="5">
        <v>2.5999999999999999E-3</v>
      </c>
      <c r="AE532" s="5">
        <v>4.0000000000000002E-4</v>
      </c>
      <c r="AF532" s="5">
        <v>0</v>
      </c>
      <c r="AG532" s="1">
        <v>1.78</v>
      </c>
      <c r="AH532" s="1"/>
      <c r="AI532" s="5">
        <v>0.56169999999999998</v>
      </c>
      <c r="AJ532" s="5">
        <v>1.9599999999999999E-2</v>
      </c>
      <c r="AK532" s="5">
        <v>0.14460000000000001</v>
      </c>
      <c r="AL532" s="5">
        <v>4.2900000000000001E-2</v>
      </c>
      <c r="AM532" s="5">
        <v>0.105</v>
      </c>
      <c r="AN532" s="5">
        <v>4.41E-2</v>
      </c>
      <c r="AO532" s="5">
        <v>6.3200000000000006E-2</v>
      </c>
      <c r="AP532" s="5">
        <v>1.67E-2</v>
      </c>
      <c r="AQ532" s="5">
        <v>6.9999999999999999E-4</v>
      </c>
      <c r="AR532" s="5">
        <v>0</v>
      </c>
      <c r="AS532" s="5">
        <v>1.5E-3</v>
      </c>
      <c r="AT532" s="5">
        <v>2.0000000000000001E-4</v>
      </c>
      <c r="AU532" s="5">
        <v>0</v>
      </c>
      <c r="AV532" s="1">
        <v>1</v>
      </c>
    </row>
    <row r="533" spans="1:48">
      <c r="A533" s="1">
        <v>60.8</v>
      </c>
      <c r="B533" s="1">
        <v>2.78</v>
      </c>
      <c r="C533" s="1">
        <v>13.47</v>
      </c>
      <c r="D533" s="1">
        <v>5.68</v>
      </c>
      <c r="E533" s="1">
        <v>8.1199999999999992</v>
      </c>
      <c r="F533" s="1">
        <v>4.2</v>
      </c>
      <c r="G533" s="1">
        <v>3.36</v>
      </c>
      <c r="H533" s="1">
        <v>1.44</v>
      </c>
      <c r="I533" s="1">
        <v>0.08</v>
      </c>
      <c r="J533" s="1">
        <v>0.01</v>
      </c>
      <c r="K533" s="1">
        <v>0.39</v>
      </c>
      <c r="L533" s="1">
        <v>0.03</v>
      </c>
      <c r="M533" s="1"/>
      <c r="N533" s="3">
        <v>100.4</v>
      </c>
      <c r="O533" s="17">
        <v>1285</v>
      </c>
      <c r="P533" s="2">
        <v>1E-4</v>
      </c>
      <c r="Q533" s="2" t="s">
        <v>5</v>
      </c>
      <c r="S533" s="2" t="s">
        <v>139</v>
      </c>
      <c r="T533" s="5">
        <v>1.012</v>
      </c>
      <c r="U533" s="5">
        <v>3.4799999999999998E-2</v>
      </c>
      <c r="V533" s="5">
        <v>0.26419999999999999</v>
      </c>
      <c r="W533" s="5">
        <v>7.9100000000000004E-2</v>
      </c>
      <c r="X533" s="5">
        <v>0.20150000000000001</v>
      </c>
      <c r="Y533" s="5">
        <v>7.4899999999999994E-2</v>
      </c>
      <c r="Z533" s="5">
        <v>0.1084</v>
      </c>
      <c r="AA533" s="5">
        <v>3.0599999999999999E-2</v>
      </c>
      <c r="AB533" s="5">
        <v>1.1999999999999999E-3</v>
      </c>
      <c r="AC533" s="5">
        <v>1E-4</v>
      </c>
      <c r="AD533" s="5">
        <v>5.1999999999999998E-3</v>
      </c>
      <c r="AE533" s="5">
        <v>4.0000000000000002E-4</v>
      </c>
      <c r="AF533" s="5">
        <v>0</v>
      </c>
      <c r="AG533" s="1">
        <v>1.81</v>
      </c>
      <c r="AH533" s="1"/>
      <c r="AI533" s="5">
        <v>0.55840000000000001</v>
      </c>
      <c r="AJ533" s="5">
        <v>1.9199999999999998E-2</v>
      </c>
      <c r="AK533" s="5">
        <v>0.14580000000000001</v>
      </c>
      <c r="AL533" s="5">
        <v>4.36E-2</v>
      </c>
      <c r="AM533" s="5">
        <v>0.11119999999999999</v>
      </c>
      <c r="AN533" s="5">
        <v>4.1300000000000003E-2</v>
      </c>
      <c r="AO533" s="5">
        <v>5.9799999999999999E-2</v>
      </c>
      <c r="AP533" s="5">
        <v>1.6899999999999998E-2</v>
      </c>
      <c r="AQ533" s="5">
        <v>6.9999999999999999E-4</v>
      </c>
      <c r="AR533" s="5">
        <v>1E-4</v>
      </c>
      <c r="AS533" s="5">
        <v>2.8999999999999998E-3</v>
      </c>
      <c r="AT533" s="5">
        <v>2.0000000000000001E-4</v>
      </c>
      <c r="AU533" s="5">
        <v>0</v>
      </c>
      <c r="AV533" s="1">
        <v>1</v>
      </c>
    </row>
    <row r="534" spans="1:48">
      <c r="A534" s="1">
        <v>59.88</v>
      </c>
      <c r="B534" s="1">
        <v>2.68</v>
      </c>
      <c r="C534" s="1">
        <v>12.79</v>
      </c>
      <c r="D534" s="1">
        <v>5.79</v>
      </c>
      <c r="E534" s="1">
        <v>9.66</v>
      </c>
      <c r="F534" s="1">
        <v>4.08</v>
      </c>
      <c r="G534" s="1">
        <v>3.5</v>
      </c>
      <c r="H534" s="1">
        <v>1.25</v>
      </c>
      <c r="I534" s="1">
        <v>0.08</v>
      </c>
      <c r="J534" s="1">
        <v>0</v>
      </c>
      <c r="K534" s="1">
        <v>0.49</v>
      </c>
      <c r="L534" s="1">
        <v>0.05</v>
      </c>
      <c r="M534" s="1"/>
      <c r="N534" s="3">
        <v>100.3</v>
      </c>
      <c r="O534" s="17">
        <v>1310</v>
      </c>
      <c r="P534" s="2">
        <v>1E-4</v>
      </c>
      <c r="Q534" s="2" t="s">
        <v>5</v>
      </c>
      <c r="S534" s="2" t="s">
        <v>139</v>
      </c>
      <c r="T534" s="5">
        <v>0.99670000000000003</v>
      </c>
      <c r="U534" s="5">
        <v>3.3500000000000002E-2</v>
      </c>
      <c r="V534" s="5">
        <v>0.25090000000000001</v>
      </c>
      <c r="W534" s="5">
        <v>8.0600000000000005E-2</v>
      </c>
      <c r="X534" s="5">
        <v>0.2397</v>
      </c>
      <c r="Y534" s="5">
        <v>7.2800000000000004E-2</v>
      </c>
      <c r="Z534" s="5">
        <v>0.1129</v>
      </c>
      <c r="AA534" s="5">
        <v>2.6499999999999999E-2</v>
      </c>
      <c r="AB534" s="5">
        <v>1.1999999999999999E-3</v>
      </c>
      <c r="AC534" s="5">
        <v>0</v>
      </c>
      <c r="AD534" s="5">
        <v>6.6E-3</v>
      </c>
      <c r="AE534" s="5">
        <v>6.9999999999999999E-4</v>
      </c>
      <c r="AF534" s="5">
        <v>0</v>
      </c>
      <c r="AG534" s="1">
        <v>1.82</v>
      </c>
      <c r="AH534" s="1"/>
      <c r="AI534" s="5">
        <v>0.54700000000000004</v>
      </c>
      <c r="AJ534" s="5">
        <v>1.84E-2</v>
      </c>
      <c r="AK534" s="5">
        <v>0.13769999999999999</v>
      </c>
      <c r="AL534" s="5">
        <v>4.4200000000000003E-2</v>
      </c>
      <c r="AM534" s="5">
        <v>0.13159999999999999</v>
      </c>
      <c r="AN534" s="5">
        <v>3.9899999999999998E-2</v>
      </c>
      <c r="AO534" s="5">
        <v>6.2E-2</v>
      </c>
      <c r="AP534" s="5">
        <v>1.46E-2</v>
      </c>
      <c r="AQ534" s="5">
        <v>5.9999999999999995E-4</v>
      </c>
      <c r="AR534" s="5">
        <v>0</v>
      </c>
      <c r="AS534" s="5">
        <v>3.5999999999999999E-3</v>
      </c>
      <c r="AT534" s="5">
        <v>4.0000000000000002E-4</v>
      </c>
      <c r="AU534" s="5">
        <v>0</v>
      </c>
      <c r="AV534" s="1">
        <v>1</v>
      </c>
    </row>
    <row r="535" spans="1:48">
      <c r="A535" s="1">
        <v>49.12</v>
      </c>
      <c r="B535" s="1">
        <v>0.79</v>
      </c>
      <c r="C535" s="1">
        <v>17.46</v>
      </c>
      <c r="D535" s="1">
        <v>9.33</v>
      </c>
      <c r="E535" s="1">
        <v>9.5500000000000007</v>
      </c>
      <c r="F535" s="1">
        <v>11.79</v>
      </c>
      <c r="G535" s="1">
        <v>2.17</v>
      </c>
      <c r="H535" s="1">
        <v>0.08</v>
      </c>
      <c r="I535" s="1">
        <v>0.17</v>
      </c>
      <c r="J535" s="1">
        <v>0.1</v>
      </c>
      <c r="K535" s="1">
        <v>0.02</v>
      </c>
      <c r="L535" s="1">
        <v>0.05</v>
      </c>
      <c r="M535" s="1"/>
      <c r="N535" s="3">
        <v>100.6</v>
      </c>
      <c r="O535" s="17">
        <v>1225</v>
      </c>
      <c r="P535" s="2">
        <v>1E-4</v>
      </c>
      <c r="Q535" s="2" t="s">
        <v>7</v>
      </c>
      <c r="S535" s="2" t="s">
        <v>137</v>
      </c>
      <c r="T535" s="5">
        <v>0.81759999999999999</v>
      </c>
      <c r="U535" s="5">
        <v>9.9000000000000008E-3</v>
      </c>
      <c r="V535" s="5">
        <v>0.34250000000000003</v>
      </c>
      <c r="W535" s="5">
        <v>0.12989999999999999</v>
      </c>
      <c r="X535" s="5">
        <v>0.23699999999999999</v>
      </c>
      <c r="Y535" s="5">
        <v>0.2102</v>
      </c>
      <c r="Z535" s="5">
        <v>7.0000000000000007E-2</v>
      </c>
      <c r="AA535" s="5">
        <v>1.6999999999999999E-3</v>
      </c>
      <c r="AB535" s="5">
        <v>2.3999999999999998E-3</v>
      </c>
      <c r="AC535" s="5">
        <v>1.4E-3</v>
      </c>
      <c r="AD535" s="5">
        <v>2.0000000000000001E-4</v>
      </c>
      <c r="AE535" s="5">
        <v>6.9999999999999999E-4</v>
      </c>
      <c r="AF535" s="5">
        <v>0</v>
      </c>
      <c r="AG535" s="1">
        <v>1.82</v>
      </c>
      <c r="AH535" s="1"/>
      <c r="AI535" s="5">
        <v>0.44840000000000002</v>
      </c>
      <c r="AJ535" s="5">
        <v>5.4000000000000003E-3</v>
      </c>
      <c r="AK535" s="5">
        <v>0.18779999999999999</v>
      </c>
      <c r="AL535" s="5">
        <v>7.1199999999999999E-2</v>
      </c>
      <c r="AM535" s="5">
        <v>0.13</v>
      </c>
      <c r="AN535" s="5">
        <v>0.1153</v>
      </c>
      <c r="AO535" s="5">
        <v>3.8399999999999997E-2</v>
      </c>
      <c r="AP535" s="5">
        <v>8.9999999999999998E-4</v>
      </c>
      <c r="AQ535" s="5">
        <v>1.2999999999999999E-3</v>
      </c>
      <c r="AR535" s="5">
        <v>8.0000000000000004E-4</v>
      </c>
      <c r="AS535" s="5">
        <v>1E-4</v>
      </c>
      <c r="AT535" s="5">
        <v>4.0000000000000002E-4</v>
      </c>
      <c r="AU535" s="5">
        <v>0</v>
      </c>
      <c r="AV535" s="1">
        <v>1</v>
      </c>
    </row>
    <row r="536" spans="1:48">
      <c r="A536" s="1">
        <v>47.87</v>
      </c>
      <c r="B536" s="1">
        <v>0.54</v>
      </c>
      <c r="C536" s="1">
        <v>16.489999999999998</v>
      </c>
      <c r="D536" s="1">
        <v>8.6199999999999992</v>
      </c>
      <c r="E536" s="1">
        <v>13.8</v>
      </c>
      <c r="F536" s="1">
        <v>10.24</v>
      </c>
      <c r="G536" s="1">
        <v>1.41</v>
      </c>
      <c r="H536" s="1">
        <v>0.09</v>
      </c>
      <c r="I536" s="1">
        <v>0.15</v>
      </c>
      <c r="J536" s="1">
        <v>0.03</v>
      </c>
      <c r="K536" s="1">
        <v>0.04</v>
      </c>
      <c r="L536" s="1">
        <v>0.01</v>
      </c>
      <c r="M536" s="1"/>
      <c r="N536" s="3">
        <v>99.3</v>
      </c>
      <c r="O536" s="17">
        <v>1300</v>
      </c>
      <c r="P536" s="2">
        <v>1E-4</v>
      </c>
      <c r="Q536" s="2" t="s">
        <v>5</v>
      </c>
      <c r="S536" s="2" t="s">
        <v>137</v>
      </c>
      <c r="T536" s="5">
        <v>0.79679999999999995</v>
      </c>
      <c r="U536" s="5">
        <v>6.7999999999999996E-3</v>
      </c>
      <c r="V536" s="5">
        <v>0.32350000000000001</v>
      </c>
      <c r="W536" s="5">
        <v>0.12</v>
      </c>
      <c r="X536" s="5">
        <v>0.34239999999999998</v>
      </c>
      <c r="Y536" s="5">
        <v>0.18260000000000001</v>
      </c>
      <c r="Z536" s="5">
        <v>4.5499999999999999E-2</v>
      </c>
      <c r="AA536" s="5">
        <v>1.9E-3</v>
      </c>
      <c r="AB536" s="5">
        <v>2.0999999999999999E-3</v>
      </c>
      <c r="AC536" s="5">
        <v>4.0000000000000002E-4</v>
      </c>
      <c r="AD536" s="5">
        <v>5.0000000000000001E-4</v>
      </c>
      <c r="AE536" s="5">
        <v>1E-4</v>
      </c>
      <c r="AF536" s="5">
        <v>0</v>
      </c>
      <c r="AG536" s="1">
        <v>1.82</v>
      </c>
      <c r="AH536" s="1"/>
      <c r="AI536" s="5">
        <v>0.43719999999999998</v>
      </c>
      <c r="AJ536" s="5">
        <v>3.7000000000000002E-3</v>
      </c>
      <c r="AK536" s="5">
        <v>0.17749999999999999</v>
      </c>
      <c r="AL536" s="5">
        <v>6.5799999999999997E-2</v>
      </c>
      <c r="AM536" s="5">
        <v>0.18790000000000001</v>
      </c>
      <c r="AN536" s="5">
        <v>0.1002</v>
      </c>
      <c r="AO536" s="5">
        <v>2.5000000000000001E-2</v>
      </c>
      <c r="AP536" s="5">
        <v>1E-3</v>
      </c>
      <c r="AQ536" s="5">
        <v>1.1000000000000001E-3</v>
      </c>
      <c r="AR536" s="5">
        <v>2.0000000000000001E-4</v>
      </c>
      <c r="AS536" s="5">
        <v>2.9999999999999997E-4</v>
      </c>
      <c r="AT536" s="5">
        <v>1E-4</v>
      </c>
      <c r="AU536" s="5">
        <v>0</v>
      </c>
      <c r="AV536" s="1">
        <v>1</v>
      </c>
    </row>
    <row r="537" spans="1:48">
      <c r="A537" s="1">
        <v>47.86</v>
      </c>
      <c r="B537" s="1">
        <v>0.52</v>
      </c>
      <c r="C537" s="1">
        <v>15.87</v>
      </c>
      <c r="D537" s="1">
        <v>9.24</v>
      </c>
      <c r="E537" s="1">
        <v>15.01</v>
      </c>
      <c r="F537" s="1">
        <v>10.16</v>
      </c>
      <c r="G537" s="1">
        <v>1.69</v>
      </c>
      <c r="H537" s="1">
        <v>0.06</v>
      </c>
      <c r="I537" s="1">
        <v>0.15</v>
      </c>
      <c r="J537" s="1">
        <v>0.04</v>
      </c>
      <c r="K537" s="1">
        <v>0.05</v>
      </c>
      <c r="L537" s="1">
        <v>7.0000000000000007E-2</v>
      </c>
      <c r="M537" s="1"/>
      <c r="N537" s="3">
        <v>100.7</v>
      </c>
      <c r="O537" s="17">
        <v>1325</v>
      </c>
      <c r="P537" s="2">
        <v>1E-4</v>
      </c>
      <c r="Q537" s="2" t="s">
        <v>5</v>
      </c>
      <c r="S537" s="2" t="s">
        <v>137</v>
      </c>
      <c r="T537" s="5">
        <v>0.79659999999999997</v>
      </c>
      <c r="U537" s="5">
        <v>6.4999999999999997E-3</v>
      </c>
      <c r="V537" s="5">
        <v>0.31130000000000002</v>
      </c>
      <c r="W537" s="5">
        <v>0.12859999999999999</v>
      </c>
      <c r="X537" s="5">
        <v>0.3725</v>
      </c>
      <c r="Y537" s="5">
        <v>0.1812</v>
      </c>
      <c r="Z537" s="5">
        <v>5.45E-2</v>
      </c>
      <c r="AA537" s="5">
        <v>1.2999999999999999E-3</v>
      </c>
      <c r="AB537" s="5">
        <v>2.0999999999999999E-3</v>
      </c>
      <c r="AC537" s="5">
        <v>5.9999999999999995E-4</v>
      </c>
      <c r="AD537" s="5">
        <v>5.9999999999999995E-4</v>
      </c>
      <c r="AE537" s="5">
        <v>8.9999999999999998E-4</v>
      </c>
      <c r="AF537" s="5">
        <v>0</v>
      </c>
      <c r="AG537" s="1">
        <v>1.86</v>
      </c>
      <c r="AH537" s="1"/>
      <c r="AI537" s="5">
        <v>0.42909999999999998</v>
      </c>
      <c r="AJ537" s="5">
        <v>3.5000000000000001E-3</v>
      </c>
      <c r="AK537" s="5">
        <v>0.16769999999999999</v>
      </c>
      <c r="AL537" s="5">
        <v>6.93E-2</v>
      </c>
      <c r="AM537" s="5">
        <v>0.2006</v>
      </c>
      <c r="AN537" s="5">
        <v>9.7600000000000006E-2</v>
      </c>
      <c r="AO537" s="5">
        <v>2.9399999999999999E-2</v>
      </c>
      <c r="AP537" s="5">
        <v>6.9999999999999999E-4</v>
      </c>
      <c r="AQ537" s="5">
        <v>1.1000000000000001E-3</v>
      </c>
      <c r="AR537" s="5">
        <v>2.9999999999999997E-4</v>
      </c>
      <c r="AS537" s="5">
        <v>2.9999999999999997E-4</v>
      </c>
      <c r="AT537" s="5">
        <v>5.0000000000000001E-4</v>
      </c>
      <c r="AU537" s="5">
        <v>0</v>
      </c>
      <c r="AV537" s="1">
        <v>1</v>
      </c>
    </row>
    <row r="538" spans="1:48">
      <c r="A538" s="1">
        <v>47.53</v>
      </c>
      <c r="B538" s="1">
        <v>5.5</v>
      </c>
      <c r="C538" s="1">
        <v>8.26</v>
      </c>
      <c r="D538" s="1">
        <v>12.66</v>
      </c>
      <c r="E538" s="1">
        <v>12.29</v>
      </c>
      <c r="F538" s="1">
        <v>9.14</v>
      </c>
      <c r="G538" s="1">
        <v>1.7</v>
      </c>
      <c r="H538" s="1">
        <v>0.74</v>
      </c>
      <c r="I538" s="1">
        <v>0.18</v>
      </c>
      <c r="J538" s="1">
        <v>0.56000000000000005</v>
      </c>
      <c r="K538" s="1">
        <v>0.03</v>
      </c>
      <c r="L538" s="1">
        <v>0.12</v>
      </c>
      <c r="M538" s="1"/>
      <c r="N538" s="3">
        <f t="shared" ref="N538:N545" si="392">SUM(A538:L538)</f>
        <v>98.710000000000022</v>
      </c>
      <c r="O538" s="2">
        <v>1296</v>
      </c>
      <c r="P538" s="2">
        <v>1E-4</v>
      </c>
      <c r="Q538" s="2" t="s">
        <v>5</v>
      </c>
      <c r="R538" s="2" t="s">
        <v>123</v>
      </c>
      <c r="S538" s="2" t="s">
        <v>137</v>
      </c>
      <c r="T538" s="5">
        <f t="shared" ref="T538:T545" si="393">A538/60.08</f>
        <v>0.79111185086551272</v>
      </c>
      <c r="U538" s="5">
        <f t="shared" ref="U538:U545" si="394">B538/79.9</f>
        <v>6.8836045056320391E-2</v>
      </c>
      <c r="V538" s="5">
        <f t="shared" ref="V538:V545" si="395">C538/50.98</f>
        <v>0.16202432326402511</v>
      </c>
      <c r="W538" s="5">
        <f t="shared" ref="W538:W545" si="396">D538/71.85</f>
        <v>0.17620041753653445</v>
      </c>
      <c r="X538" s="5">
        <f t="shared" ref="X538:X545" si="397">E538/40.3</f>
        <v>0.30496277915632752</v>
      </c>
      <c r="Y538" s="5">
        <f t="shared" ref="Y538:Y545" si="398">F538/56.08</f>
        <v>0.16298145506419404</v>
      </c>
      <c r="Z538" s="5">
        <f t="shared" ref="Z538:Z545" si="399">G538/30.99</f>
        <v>5.4856405292029689E-2</v>
      </c>
      <c r="AA538" s="5">
        <f t="shared" ref="AA538:AA545" si="400">H538/47.1</f>
        <v>1.5711252653927813E-2</v>
      </c>
      <c r="AB538" s="5">
        <f t="shared" ref="AB538:AB545" si="401">I538/70.94</f>
        <v>2.5373555117000281E-3</v>
      </c>
      <c r="AC538" s="5">
        <f t="shared" ref="AC538:AC545" si="402">J538/70.9725</f>
        <v>7.8903800767903074E-3</v>
      </c>
      <c r="AD538" s="5">
        <f t="shared" ref="AD538:AD545" si="403">K538/74.71</f>
        <v>4.0155267032525766E-4</v>
      </c>
      <c r="AE538" s="5">
        <f t="shared" ref="AE538:AE545" si="404">L538/75.995</f>
        <v>1.5790512533719323E-3</v>
      </c>
      <c r="AF538" s="5">
        <f t="shared" ref="AF538:AF545" si="405">M538/74.93</f>
        <v>0</v>
      </c>
      <c r="AG538" s="1">
        <f t="shared" si="361"/>
        <v>1.7490928684010594</v>
      </c>
      <c r="AH538" s="1"/>
      <c r="AI538" s="5">
        <f t="shared" ref="AI538:AI545" si="406">T538/AG538</f>
        <v>0.45229836857588412</v>
      </c>
      <c r="AJ538" s="5">
        <f t="shared" ref="AJ538:AJ545" si="407">U538/AG538</f>
        <v>3.9355283129847277E-2</v>
      </c>
      <c r="AK538" s="5">
        <f t="shared" ref="AK538:AK545" si="408">V538/AG538</f>
        <v>9.2633345084838364E-2</v>
      </c>
      <c r="AL538" s="5">
        <f t="shared" ref="AL538:AL545" si="409">W538/AG538</f>
        <v>0.10073817160869726</v>
      </c>
      <c r="AM538" s="5">
        <f t="shared" ref="AM538:AM545" si="410">X538/AG538</f>
        <v>0.17435482395803861</v>
      </c>
      <c r="AN538" s="5">
        <f t="shared" ref="AN538:AN545" si="411">Y538/AG538</f>
        <v>9.3180561197521897E-2</v>
      </c>
      <c r="AO538" s="5">
        <f t="shared" ref="AO538:AO545" si="412">Z538/AG538</f>
        <v>3.1362774546200574E-2</v>
      </c>
      <c r="AP538" s="5">
        <f t="shared" ref="AP538:AP545" si="413">AA538/AG538</f>
        <v>8.982514843988999E-3</v>
      </c>
      <c r="AQ538" s="5">
        <f t="shared" ref="AQ538:AQ545" si="414">AB538/AG538</f>
        <v>1.4506694055756812E-3</v>
      </c>
      <c r="AR538" s="5">
        <f t="shared" ref="AR538:AR545" si="415">AC538/AG538</f>
        <v>4.5111270072259405E-3</v>
      </c>
      <c r="AS538" s="5">
        <f t="shared" ref="AS538:AS545" si="416">AD538/AG538</f>
        <v>2.2957767284954899E-4</v>
      </c>
      <c r="AT538" s="5">
        <f t="shared" ref="AT538:AT545" si="417">AE538/AG538</f>
        <v>9.0278296933165626E-4</v>
      </c>
      <c r="AU538" s="5">
        <f t="shared" ref="AU538:AU545" si="418">AF538/AG538</f>
        <v>0</v>
      </c>
      <c r="AV538" s="1">
        <f t="shared" si="362"/>
        <v>1</v>
      </c>
    </row>
    <row r="539" spans="1:48">
      <c r="A539" s="1">
        <v>49.45</v>
      </c>
      <c r="B539" s="1">
        <v>5.71</v>
      </c>
      <c r="C539" s="1">
        <v>9.2100000000000009</v>
      </c>
      <c r="D539" s="1">
        <v>13</v>
      </c>
      <c r="E539" s="1">
        <v>10.9</v>
      </c>
      <c r="F539" s="1">
        <v>9.5399999999999991</v>
      </c>
      <c r="G539" s="1">
        <v>1.82</v>
      </c>
      <c r="H539" s="1">
        <v>0.78</v>
      </c>
      <c r="I539" s="1">
        <v>0.18</v>
      </c>
      <c r="J539" s="1">
        <v>0.63</v>
      </c>
      <c r="K539" s="1">
        <v>0.03</v>
      </c>
      <c r="L539" s="1">
        <v>0.12</v>
      </c>
      <c r="M539" s="1"/>
      <c r="N539" s="3">
        <f t="shared" si="392"/>
        <v>101.37</v>
      </c>
      <c r="O539" s="2">
        <v>1244</v>
      </c>
      <c r="P539" s="2">
        <v>1E-4</v>
      </c>
      <c r="Q539" s="2" t="s">
        <v>5</v>
      </c>
      <c r="S539" s="2" t="s">
        <v>137</v>
      </c>
      <c r="T539" s="5">
        <f t="shared" si="393"/>
        <v>0.82306924101198409</v>
      </c>
      <c r="U539" s="5">
        <f t="shared" si="394"/>
        <v>7.1464330413016267E-2</v>
      </c>
      <c r="V539" s="5">
        <f t="shared" si="395"/>
        <v>0.18065908199293843</v>
      </c>
      <c r="W539" s="5">
        <f t="shared" si="396"/>
        <v>0.18093249826026445</v>
      </c>
      <c r="X539" s="5">
        <f t="shared" si="397"/>
        <v>0.27047146401985117</v>
      </c>
      <c r="Y539" s="5">
        <f t="shared" si="398"/>
        <v>0.170114122681883</v>
      </c>
      <c r="Z539" s="5">
        <f t="shared" si="399"/>
        <v>5.8728622136172963E-2</v>
      </c>
      <c r="AA539" s="5">
        <f t="shared" si="400"/>
        <v>1.6560509554140127E-2</v>
      </c>
      <c r="AB539" s="5">
        <f t="shared" si="401"/>
        <v>2.5373555117000281E-3</v>
      </c>
      <c r="AC539" s="5">
        <f t="shared" si="402"/>
        <v>8.8766775863890948E-3</v>
      </c>
      <c r="AD539" s="5">
        <f t="shared" si="403"/>
        <v>4.0155267032525766E-4</v>
      </c>
      <c r="AE539" s="5">
        <f t="shared" si="404"/>
        <v>1.5790512533719323E-3</v>
      </c>
      <c r="AF539" s="5">
        <f t="shared" si="405"/>
        <v>0</v>
      </c>
      <c r="AG539" s="1">
        <f t="shared" si="361"/>
        <v>1.7853945070920367</v>
      </c>
      <c r="AH539" s="1"/>
      <c r="AI539" s="5">
        <f t="shared" si="406"/>
        <v>0.46100132925386839</v>
      </c>
      <c r="AJ539" s="5">
        <f t="shared" si="407"/>
        <v>4.0027192942031546E-2</v>
      </c>
      <c r="AK539" s="5">
        <f t="shared" si="408"/>
        <v>0.10118720611904822</v>
      </c>
      <c r="AL539" s="5">
        <f t="shared" si="409"/>
        <v>0.10134034665254933</v>
      </c>
      <c r="AM539" s="5">
        <f t="shared" si="410"/>
        <v>0.15149114828429816</v>
      </c>
      <c r="AN539" s="5">
        <f t="shared" si="411"/>
        <v>9.5280971239771861E-2</v>
      </c>
      <c r="AO539" s="5">
        <f t="shared" si="412"/>
        <v>3.2893918908615483E-2</v>
      </c>
      <c r="AP539" s="5">
        <f t="shared" si="413"/>
        <v>9.2755463783256928E-3</v>
      </c>
      <c r="AQ539" s="5">
        <f t="shared" si="414"/>
        <v>1.4211735846733104E-3</v>
      </c>
      <c r="AR539" s="5">
        <f t="shared" si="415"/>
        <v>4.9718297839097718E-3</v>
      </c>
      <c r="AS539" s="5">
        <f t="shared" si="416"/>
        <v>2.2490977133075591E-4</v>
      </c>
      <c r="AT539" s="5">
        <f t="shared" si="417"/>
        <v>8.84427081577513E-4</v>
      </c>
      <c r="AU539" s="5">
        <f t="shared" si="418"/>
        <v>0</v>
      </c>
      <c r="AV539" s="1">
        <f t="shared" si="362"/>
        <v>1</v>
      </c>
    </row>
    <row r="540" spans="1:48">
      <c r="A540" s="1">
        <v>48.29</v>
      </c>
      <c r="B540" s="1">
        <v>5.81</v>
      </c>
      <c r="C540" s="1">
        <v>8.93</v>
      </c>
      <c r="D540" s="1">
        <v>12.93</v>
      </c>
      <c r="E540" s="1">
        <v>10.3</v>
      </c>
      <c r="F540" s="1">
        <v>9.75</v>
      </c>
      <c r="G540" s="1">
        <v>1.71</v>
      </c>
      <c r="H540" s="1">
        <v>0.81</v>
      </c>
      <c r="I540" s="1">
        <v>0.2</v>
      </c>
      <c r="J540" s="1">
        <v>0.64</v>
      </c>
      <c r="K540" s="1">
        <v>0.02</v>
      </c>
      <c r="L540" s="1">
        <v>0.13</v>
      </c>
      <c r="M540" s="1"/>
      <c r="N540" s="3">
        <f t="shared" si="392"/>
        <v>99.52</v>
      </c>
      <c r="O540" s="2">
        <v>1233</v>
      </c>
      <c r="P540" s="2">
        <v>1E-4</v>
      </c>
      <c r="Q540" s="2" t="s">
        <v>5</v>
      </c>
      <c r="S540" s="2" t="s">
        <v>137</v>
      </c>
      <c r="T540" s="5">
        <f t="shared" si="393"/>
        <v>0.8037616511318243</v>
      </c>
      <c r="U540" s="5">
        <f t="shared" si="394"/>
        <v>7.271589486858572E-2</v>
      </c>
      <c r="V540" s="5">
        <f t="shared" si="395"/>
        <v>0.17516673205178501</v>
      </c>
      <c r="W540" s="5">
        <f t="shared" si="396"/>
        <v>0.17995824634655533</v>
      </c>
      <c r="X540" s="5">
        <f t="shared" si="397"/>
        <v>0.25558312655086851</v>
      </c>
      <c r="Y540" s="5">
        <f t="shared" si="398"/>
        <v>0.17385877318116977</v>
      </c>
      <c r="Z540" s="5">
        <f t="shared" si="399"/>
        <v>5.517909002904163E-2</v>
      </c>
      <c r="AA540" s="5">
        <f t="shared" si="400"/>
        <v>1.7197452229299363E-2</v>
      </c>
      <c r="AB540" s="5">
        <f t="shared" si="401"/>
        <v>2.8192839018889204E-3</v>
      </c>
      <c r="AC540" s="5">
        <f t="shared" si="402"/>
        <v>9.0175772306174927E-3</v>
      </c>
      <c r="AD540" s="5">
        <f t="shared" si="403"/>
        <v>2.6770178021683847E-4</v>
      </c>
      <c r="AE540" s="5">
        <f t="shared" si="404"/>
        <v>1.7106388578195934E-3</v>
      </c>
      <c r="AF540" s="5">
        <f t="shared" si="405"/>
        <v>0</v>
      </c>
      <c r="AG540" s="1">
        <f t="shared" si="361"/>
        <v>1.7472361681596729</v>
      </c>
      <c r="AH540" s="1"/>
      <c r="AI540" s="5">
        <f t="shared" si="406"/>
        <v>0.46001889485747627</v>
      </c>
      <c r="AJ540" s="5">
        <f t="shared" si="407"/>
        <v>4.1617668059822643E-2</v>
      </c>
      <c r="AK540" s="5">
        <f t="shared" si="408"/>
        <v>0.10025360923949075</v>
      </c>
      <c r="AL540" s="5">
        <f t="shared" si="409"/>
        <v>0.10299594847335468</v>
      </c>
      <c r="AM540" s="5">
        <f t="shared" si="410"/>
        <v>0.14627852330922661</v>
      </c>
      <c r="AN540" s="5">
        <f t="shared" si="411"/>
        <v>9.950502190227184E-2</v>
      </c>
      <c r="AO540" s="5">
        <f t="shared" si="412"/>
        <v>3.1580785147757445E-2</v>
      </c>
      <c r="AP540" s="5">
        <f t="shared" si="413"/>
        <v>9.8426603928495129E-3</v>
      </c>
      <c r="AQ540" s="5">
        <f t="shared" si="414"/>
        <v>1.6135677324367736E-3</v>
      </c>
      <c r="AR540" s="5">
        <f t="shared" si="415"/>
        <v>5.1610522921555118E-3</v>
      </c>
      <c r="AS540" s="5">
        <f t="shared" si="416"/>
        <v>1.5321442235184676E-4</v>
      </c>
      <c r="AT540" s="5">
        <f t="shared" si="417"/>
        <v>9.7905417080586948E-4</v>
      </c>
      <c r="AU540" s="5">
        <f t="shared" si="418"/>
        <v>0</v>
      </c>
      <c r="AV540" s="1">
        <f t="shared" si="362"/>
        <v>0.99999999999999989</v>
      </c>
    </row>
    <row r="541" spans="1:48">
      <c r="A541" s="1">
        <v>48.33</v>
      </c>
      <c r="B541" s="1">
        <v>5.89</v>
      </c>
      <c r="C541" s="1">
        <v>9.25</v>
      </c>
      <c r="D541" s="1">
        <v>12.6</v>
      </c>
      <c r="E541" s="1">
        <v>8.4499999999999993</v>
      </c>
      <c r="F541" s="1">
        <v>10.25</v>
      </c>
      <c r="G541" s="1">
        <v>1.86</v>
      </c>
      <c r="H541" s="1">
        <v>0.87</v>
      </c>
      <c r="I541" s="1">
        <v>0.17</v>
      </c>
      <c r="J541" s="1">
        <v>0.69</v>
      </c>
      <c r="K541" s="1">
        <v>0.03</v>
      </c>
      <c r="L541" s="1">
        <v>0.08</v>
      </c>
      <c r="M541" s="1"/>
      <c r="N541" s="3">
        <f t="shared" si="392"/>
        <v>98.47</v>
      </c>
      <c r="O541" s="2">
        <v>1201</v>
      </c>
      <c r="P541" s="2">
        <v>1E-4</v>
      </c>
      <c r="Q541" s="2" t="s">
        <v>13</v>
      </c>
      <c r="S541" s="2" t="s">
        <v>137</v>
      </c>
      <c r="T541" s="5">
        <f t="shared" si="393"/>
        <v>0.80442743009320905</v>
      </c>
      <c r="U541" s="5">
        <f t="shared" si="394"/>
        <v>7.3717146433041295E-2</v>
      </c>
      <c r="V541" s="5">
        <f t="shared" si="395"/>
        <v>0.1814437034131032</v>
      </c>
      <c r="W541" s="5">
        <f t="shared" si="396"/>
        <v>0.17536534446764093</v>
      </c>
      <c r="X541" s="5">
        <f t="shared" si="397"/>
        <v>0.20967741935483872</v>
      </c>
      <c r="Y541" s="5">
        <f t="shared" si="398"/>
        <v>0.18277460770328102</v>
      </c>
      <c r="Z541" s="5">
        <f t="shared" si="399"/>
        <v>6.0019361084220721E-2</v>
      </c>
      <c r="AA541" s="5">
        <f t="shared" si="400"/>
        <v>1.8471337579617834E-2</v>
      </c>
      <c r="AB541" s="5">
        <f t="shared" si="401"/>
        <v>2.3963913166055823E-3</v>
      </c>
      <c r="AC541" s="5">
        <f t="shared" si="402"/>
        <v>9.7220754517594841E-3</v>
      </c>
      <c r="AD541" s="5">
        <f t="shared" si="403"/>
        <v>4.0155267032525766E-4</v>
      </c>
      <c r="AE541" s="5">
        <f t="shared" si="404"/>
        <v>1.0527008355812881E-3</v>
      </c>
      <c r="AF541" s="5">
        <f t="shared" si="405"/>
        <v>0</v>
      </c>
      <c r="AG541" s="1">
        <f t="shared" si="361"/>
        <v>1.7194690704032243</v>
      </c>
      <c r="AH541" s="1"/>
      <c r="AI541" s="5">
        <f t="shared" si="406"/>
        <v>0.46783477757152486</v>
      </c>
      <c r="AJ541" s="5">
        <f t="shared" si="407"/>
        <v>4.2872039806888904E-2</v>
      </c>
      <c r="AK541" s="5">
        <f t="shared" si="408"/>
        <v>0.10552309810990304</v>
      </c>
      <c r="AL541" s="5">
        <f t="shared" si="409"/>
        <v>0.10198807730023132</v>
      </c>
      <c r="AM541" s="5">
        <f t="shared" si="410"/>
        <v>0.12194311777045708</v>
      </c>
      <c r="AN541" s="5">
        <f t="shared" si="411"/>
        <v>0.10629711859860291</v>
      </c>
      <c r="AO541" s="5">
        <f t="shared" si="412"/>
        <v>3.4905752082034176E-2</v>
      </c>
      <c r="AP541" s="5">
        <f t="shared" si="413"/>
        <v>1.0742465739896217E-2</v>
      </c>
      <c r="AQ541" s="5">
        <f t="shared" si="414"/>
        <v>1.393680966906614E-3</v>
      </c>
      <c r="AR541" s="5">
        <f t="shared" si="415"/>
        <v>5.654114760831149E-3</v>
      </c>
      <c r="AS541" s="5">
        <f t="shared" si="416"/>
        <v>2.3353294178829953E-4</v>
      </c>
      <c r="AT541" s="5">
        <f t="shared" si="417"/>
        <v>6.1222435093550383E-4</v>
      </c>
      <c r="AU541" s="5">
        <f t="shared" si="418"/>
        <v>0</v>
      </c>
      <c r="AV541" s="1">
        <f t="shared" si="362"/>
        <v>1</v>
      </c>
    </row>
    <row r="542" spans="1:48">
      <c r="A542" s="1">
        <v>48.74</v>
      </c>
      <c r="B542" s="1">
        <v>6.27</v>
      </c>
      <c r="C542" s="1">
        <v>9.85</v>
      </c>
      <c r="D542" s="1">
        <v>12.29</v>
      </c>
      <c r="E542" s="1">
        <v>7.25</v>
      </c>
      <c r="F542" s="1">
        <v>10.58</v>
      </c>
      <c r="G542" s="1">
        <v>2.09</v>
      </c>
      <c r="H542" s="1">
        <v>0.92</v>
      </c>
      <c r="I542" s="1">
        <v>0.21</v>
      </c>
      <c r="J542" s="1">
        <v>0.78</v>
      </c>
      <c r="K542" s="1">
        <v>0.03</v>
      </c>
      <c r="L542" s="1">
        <v>0.08</v>
      </c>
      <c r="M542" s="1"/>
      <c r="N542" s="3">
        <f t="shared" si="392"/>
        <v>99.09</v>
      </c>
      <c r="O542" s="2">
        <v>1183</v>
      </c>
      <c r="P542" s="2">
        <v>1E-4</v>
      </c>
      <c r="Q542" s="2" t="s">
        <v>13</v>
      </c>
      <c r="S542" s="2" t="s">
        <v>137</v>
      </c>
      <c r="T542" s="5">
        <f t="shared" si="393"/>
        <v>0.81125166444740349</v>
      </c>
      <c r="U542" s="5">
        <f t="shared" si="394"/>
        <v>7.8473091364205244E-2</v>
      </c>
      <c r="V542" s="5">
        <f t="shared" si="395"/>
        <v>0.19321302471557475</v>
      </c>
      <c r="W542" s="5">
        <f t="shared" si="396"/>
        <v>0.1710508002783577</v>
      </c>
      <c r="X542" s="5">
        <f t="shared" si="397"/>
        <v>0.17990074441687345</v>
      </c>
      <c r="Y542" s="5">
        <f t="shared" si="398"/>
        <v>0.18865905848787448</v>
      </c>
      <c r="Z542" s="5">
        <f t="shared" si="399"/>
        <v>6.7441110035495314E-2</v>
      </c>
      <c r="AA542" s="5">
        <f t="shared" si="400"/>
        <v>1.9532908704883226E-2</v>
      </c>
      <c r="AB542" s="5">
        <f t="shared" si="401"/>
        <v>2.9602480969833662E-3</v>
      </c>
      <c r="AC542" s="5">
        <f t="shared" si="402"/>
        <v>1.0990172249815071E-2</v>
      </c>
      <c r="AD542" s="5">
        <f t="shared" si="403"/>
        <v>4.0155267032525766E-4</v>
      </c>
      <c r="AE542" s="5">
        <f t="shared" si="404"/>
        <v>1.0527008355812881E-3</v>
      </c>
      <c r="AF542" s="5">
        <f t="shared" si="405"/>
        <v>0</v>
      </c>
      <c r="AG542" s="1">
        <f t="shared" si="361"/>
        <v>1.7249270763033724</v>
      </c>
      <c r="AH542" s="1"/>
      <c r="AI542" s="5">
        <f t="shared" si="406"/>
        <v>0.47031070216948939</v>
      </c>
      <c r="AJ542" s="5">
        <f t="shared" si="407"/>
        <v>4.5493570390452695E-2</v>
      </c>
      <c r="AK542" s="5">
        <f t="shared" si="408"/>
        <v>0.11201228583508728</v>
      </c>
      <c r="AL542" s="5">
        <f t="shared" si="409"/>
        <v>9.9164076341667948E-2</v>
      </c>
      <c r="AM542" s="5">
        <f t="shared" si="410"/>
        <v>0.1042946956357205</v>
      </c>
      <c r="AN542" s="5">
        <f t="shared" si="411"/>
        <v>0.10937219380437969</v>
      </c>
      <c r="AO542" s="5">
        <f t="shared" si="412"/>
        <v>3.9097948523149087E-2</v>
      </c>
      <c r="AP542" s="5">
        <f t="shared" si="413"/>
        <v>1.1323904049754661E-2</v>
      </c>
      <c r="AQ542" s="5">
        <f t="shared" si="414"/>
        <v>1.7161584032452924E-3</v>
      </c>
      <c r="AR542" s="5">
        <f t="shared" si="415"/>
        <v>6.3713836954590007E-3</v>
      </c>
      <c r="AS542" s="5">
        <f t="shared" si="416"/>
        <v>2.327939979850107E-4</v>
      </c>
      <c r="AT542" s="5">
        <f t="shared" si="417"/>
        <v>6.1028715360958473E-4</v>
      </c>
      <c r="AU542" s="5">
        <f t="shared" si="418"/>
        <v>0</v>
      </c>
      <c r="AV542" s="1">
        <f t="shared" si="362"/>
        <v>1</v>
      </c>
    </row>
    <row r="543" spans="1:48">
      <c r="A543" s="1">
        <v>49.06</v>
      </c>
      <c r="B543" s="1">
        <v>6.82</v>
      </c>
      <c r="C543" s="1">
        <v>10.45</v>
      </c>
      <c r="D543" s="1">
        <v>12.13</v>
      </c>
      <c r="E543" s="1">
        <v>6.82</v>
      </c>
      <c r="F543" s="1">
        <v>10.029999999999999</v>
      </c>
      <c r="G543" s="1">
        <v>2.33</v>
      </c>
      <c r="H543" s="1">
        <v>0.99</v>
      </c>
      <c r="I543" s="1">
        <v>0.18</v>
      </c>
      <c r="J543" s="1">
        <v>0.82</v>
      </c>
      <c r="K543" s="1">
        <v>0.03</v>
      </c>
      <c r="L543" s="1">
        <v>7.0000000000000007E-2</v>
      </c>
      <c r="M543" s="1"/>
      <c r="N543" s="3">
        <f t="shared" si="392"/>
        <v>99.72999999999999</v>
      </c>
      <c r="O543" s="2">
        <v>1156</v>
      </c>
      <c r="P543" s="2">
        <v>1E-4</v>
      </c>
      <c r="Q543" s="2" t="s">
        <v>54</v>
      </c>
      <c r="S543" s="2" t="s">
        <v>137</v>
      </c>
      <c r="T543" s="5">
        <f t="shared" si="393"/>
        <v>0.81657789613848208</v>
      </c>
      <c r="U543" s="5">
        <f t="shared" si="394"/>
        <v>8.5356695869837296E-2</v>
      </c>
      <c r="V543" s="5">
        <f t="shared" si="395"/>
        <v>0.2049823460180463</v>
      </c>
      <c r="W543" s="5">
        <f t="shared" si="396"/>
        <v>0.1688239387613083</v>
      </c>
      <c r="X543" s="5">
        <f t="shared" si="397"/>
        <v>0.16923076923076924</v>
      </c>
      <c r="Y543" s="5">
        <f t="shared" si="398"/>
        <v>0.17885164051355207</v>
      </c>
      <c r="Z543" s="5">
        <f t="shared" si="399"/>
        <v>7.5185543723781875E-2</v>
      </c>
      <c r="AA543" s="5">
        <f t="shared" si="400"/>
        <v>2.1019108280254776E-2</v>
      </c>
      <c r="AB543" s="5">
        <f t="shared" si="401"/>
        <v>2.5373555117000281E-3</v>
      </c>
      <c r="AC543" s="5">
        <f t="shared" si="402"/>
        <v>1.1553770826728663E-2</v>
      </c>
      <c r="AD543" s="5">
        <f t="shared" si="403"/>
        <v>4.0155267032525766E-4</v>
      </c>
      <c r="AE543" s="5">
        <f t="shared" si="404"/>
        <v>9.211132311336272E-4</v>
      </c>
      <c r="AF543" s="5">
        <f t="shared" si="405"/>
        <v>0</v>
      </c>
      <c r="AG543" s="1">
        <f t="shared" si="361"/>
        <v>1.7354417307759193</v>
      </c>
      <c r="AH543" s="1"/>
      <c r="AI543" s="5">
        <f t="shared" si="406"/>
        <v>0.4705302872793018</v>
      </c>
      <c r="AJ543" s="5">
        <f t="shared" si="407"/>
        <v>4.9184420517348143E-2</v>
      </c>
      <c r="AK543" s="5">
        <f t="shared" si="408"/>
        <v>0.11811537223228941</v>
      </c>
      <c r="AL543" s="5">
        <f t="shared" si="409"/>
        <v>9.7280096339406791E-2</v>
      </c>
      <c r="AM543" s="5">
        <f t="shared" si="410"/>
        <v>9.7514521075337882E-2</v>
      </c>
      <c r="AN543" s="5">
        <f t="shared" si="411"/>
        <v>0.10305828040310357</v>
      </c>
      <c r="AO543" s="5">
        <f t="shared" si="412"/>
        <v>4.3323577156443201E-2</v>
      </c>
      <c r="AP543" s="5">
        <f t="shared" si="413"/>
        <v>1.2111676184516487E-2</v>
      </c>
      <c r="AQ543" s="5">
        <f t="shared" si="414"/>
        <v>1.4620804989894829E-3</v>
      </c>
      <c r="AR543" s="5">
        <f t="shared" si="415"/>
        <v>6.6575388973520591E-3</v>
      </c>
      <c r="AS543" s="5">
        <f t="shared" si="416"/>
        <v>2.3138355106035318E-4</v>
      </c>
      <c r="AT543" s="5">
        <f t="shared" si="417"/>
        <v>5.3076586485090204E-4</v>
      </c>
      <c r="AU543" s="5">
        <f t="shared" si="418"/>
        <v>0</v>
      </c>
      <c r="AV543" s="1">
        <f t="shared" si="362"/>
        <v>1.0000000000000002</v>
      </c>
    </row>
    <row r="544" spans="1:48">
      <c r="A544" s="1">
        <v>48.65</v>
      </c>
      <c r="B544" s="1">
        <v>6.56</v>
      </c>
      <c r="C544" s="1">
        <v>11.35</v>
      </c>
      <c r="D544" s="1">
        <v>12.07</v>
      </c>
      <c r="E544" s="1">
        <v>5.72</v>
      </c>
      <c r="F544" s="1">
        <v>9.4700000000000006</v>
      </c>
      <c r="G544" s="1">
        <v>2.5099999999999998</v>
      </c>
      <c r="H544" s="1">
        <v>1.1299999999999999</v>
      </c>
      <c r="I544" s="1">
        <v>0.17</v>
      </c>
      <c r="J544" s="1">
        <v>0.88</v>
      </c>
      <c r="K544" s="1">
        <v>0.03</v>
      </c>
      <c r="L544" s="1">
        <v>0.04</v>
      </c>
      <c r="M544" s="1"/>
      <c r="N544" s="3">
        <f t="shared" si="392"/>
        <v>98.58</v>
      </c>
      <c r="O544" s="2">
        <v>1139</v>
      </c>
      <c r="P544" s="2">
        <v>1E-4</v>
      </c>
      <c r="Q544" s="2" t="s">
        <v>79</v>
      </c>
      <c r="S544" s="2" t="s">
        <v>137</v>
      </c>
      <c r="T544" s="5">
        <f t="shared" si="393"/>
        <v>0.80975366178428765</v>
      </c>
      <c r="U544" s="5">
        <f t="shared" si="394"/>
        <v>8.210262828535668E-2</v>
      </c>
      <c r="V544" s="5">
        <f t="shared" si="395"/>
        <v>0.22263632797175364</v>
      </c>
      <c r="W544" s="5">
        <f t="shared" si="396"/>
        <v>0.16798886569241478</v>
      </c>
      <c r="X544" s="5">
        <f t="shared" si="397"/>
        <v>0.14193548387096774</v>
      </c>
      <c r="Y544" s="5">
        <f t="shared" si="398"/>
        <v>0.16886590584878747</v>
      </c>
      <c r="Z544" s="5">
        <f t="shared" si="399"/>
        <v>8.0993868989996776E-2</v>
      </c>
      <c r="AA544" s="5">
        <f t="shared" si="400"/>
        <v>2.3991507430997875E-2</v>
      </c>
      <c r="AB544" s="5">
        <f t="shared" si="401"/>
        <v>2.3963913166055823E-3</v>
      </c>
      <c r="AC544" s="5">
        <f t="shared" si="402"/>
        <v>1.2399168692099054E-2</v>
      </c>
      <c r="AD544" s="5">
        <f t="shared" si="403"/>
        <v>4.0155267032525766E-4</v>
      </c>
      <c r="AE544" s="5">
        <f t="shared" si="404"/>
        <v>5.2635041779064407E-4</v>
      </c>
      <c r="AF544" s="5">
        <f t="shared" si="405"/>
        <v>0</v>
      </c>
      <c r="AG544" s="1">
        <f t="shared" si="361"/>
        <v>1.7139917129713831</v>
      </c>
      <c r="AH544" s="1"/>
      <c r="AI544" s="5">
        <f t="shared" si="406"/>
        <v>0.47243732607113681</v>
      </c>
      <c r="AJ544" s="5">
        <f t="shared" si="407"/>
        <v>4.7901414962516493E-2</v>
      </c>
      <c r="AK544" s="5">
        <f t="shared" si="408"/>
        <v>0.12989346814623182</v>
      </c>
      <c r="AL544" s="5">
        <f t="shared" si="409"/>
        <v>9.8010313831207854E-2</v>
      </c>
      <c r="AM544" s="5">
        <f t="shared" si="410"/>
        <v>8.2809900886222962E-2</v>
      </c>
      <c r="AN544" s="5">
        <f t="shared" si="411"/>
        <v>9.8522008345093365E-2</v>
      </c>
      <c r="AO544" s="5">
        <f t="shared" si="412"/>
        <v>4.7254527765239585E-2</v>
      </c>
      <c r="AP544" s="5">
        <f t="shared" si="413"/>
        <v>1.3997446574234655E-2</v>
      </c>
      <c r="AQ544" s="5">
        <f t="shared" si="414"/>
        <v>1.3981347158623005E-3</v>
      </c>
      <c r="AR544" s="5">
        <f t="shared" si="415"/>
        <v>7.2340890555438004E-3</v>
      </c>
      <c r="AS544" s="5">
        <f t="shared" si="416"/>
        <v>2.34279236758458E-4</v>
      </c>
      <c r="AT544" s="5">
        <f t="shared" si="417"/>
        <v>3.0709040995195995E-4</v>
      </c>
      <c r="AU544" s="5">
        <f t="shared" si="418"/>
        <v>0</v>
      </c>
      <c r="AV544" s="1">
        <f t="shared" si="362"/>
        <v>1</v>
      </c>
    </row>
    <row r="545" spans="1:48">
      <c r="A545" s="1">
        <v>52.39</v>
      </c>
      <c r="B545" s="1">
        <v>3.63</v>
      </c>
      <c r="C545" s="1">
        <v>13.04</v>
      </c>
      <c r="D545" s="1">
        <v>10.9</v>
      </c>
      <c r="E545" s="1">
        <v>4.25</v>
      </c>
      <c r="F545" s="1">
        <v>7.51</v>
      </c>
      <c r="G545" s="1">
        <v>2.92</v>
      </c>
      <c r="H545" s="1">
        <v>1.74</v>
      </c>
      <c r="I545" s="1">
        <v>0.16</v>
      </c>
      <c r="J545" s="1">
        <v>1.44</v>
      </c>
      <c r="K545" s="1">
        <v>0.02</v>
      </c>
      <c r="L545" s="1">
        <v>0.03</v>
      </c>
      <c r="M545" s="1"/>
      <c r="N545" s="3">
        <f t="shared" si="392"/>
        <v>98.03</v>
      </c>
      <c r="O545" s="2">
        <v>1094</v>
      </c>
      <c r="P545" s="2">
        <v>1E-4</v>
      </c>
      <c r="Q545" s="2" t="s">
        <v>80</v>
      </c>
      <c r="S545" s="2" t="s">
        <v>138</v>
      </c>
      <c r="T545" s="5">
        <f t="shared" si="393"/>
        <v>0.87200399467376832</v>
      </c>
      <c r="U545" s="5">
        <f t="shared" si="394"/>
        <v>4.5431789737171463E-2</v>
      </c>
      <c r="V545" s="5">
        <f t="shared" si="395"/>
        <v>0.2557865829737152</v>
      </c>
      <c r="W545" s="5">
        <f t="shared" si="396"/>
        <v>0.15170494084899097</v>
      </c>
      <c r="X545" s="5">
        <f t="shared" si="397"/>
        <v>0.10545905707196031</v>
      </c>
      <c r="Y545" s="5">
        <f t="shared" si="398"/>
        <v>0.13391583452211128</v>
      </c>
      <c r="Z545" s="5">
        <f t="shared" si="399"/>
        <v>9.4223943207486283E-2</v>
      </c>
      <c r="AA545" s="5">
        <f t="shared" si="400"/>
        <v>3.6942675159235668E-2</v>
      </c>
      <c r="AB545" s="5">
        <f t="shared" si="401"/>
        <v>2.2554271215111362E-3</v>
      </c>
      <c r="AC545" s="5">
        <f t="shared" si="402"/>
        <v>2.0289548768889359E-2</v>
      </c>
      <c r="AD545" s="5">
        <f t="shared" si="403"/>
        <v>2.6770178021683847E-4</v>
      </c>
      <c r="AE545" s="5">
        <f t="shared" si="404"/>
        <v>3.9476281334298308E-4</v>
      </c>
      <c r="AF545" s="5">
        <f t="shared" si="405"/>
        <v>0</v>
      </c>
      <c r="AG545" s="1">
        <f t="shared" si="361"/>
        <v>1.7186762586783997</v>
      </c>
      <c r="AH545" s="1"/>
      <c r="AI545" s="5">
        <f t="shared" si="406"/>
        <v>0.50736954692346081</v>
      </c>
      <c r="AJ545" s="5">
        <f t="shared" si="407"/>
        <v>2.6434175434591083E-2</v>
      </c>
      <c r="AK545" s="5">
        <f t="shared" si="408"/>
        <v>0.14882766994780383</v>
      </c>
      <c r="AL545" s="5">
        <f t="shared" si="409"/>
        <v>8.826847993213488E-2</v>
      </c>
      <c r="AM545" s="5">
        <f t="shared" si="410"/>
        <v>6.136062946087039E-2</v>
      </c>
      <c r="AN545" s="5">
        <f t="shared" si="411"/>
        <v>7.7918010355881542E-2</v>
      </c>
      <c r="AO545" s="5">
        <f t="shared" si="412"/>
        <v>5.4823555472827155E-2</v>
      </c>
      <c r="AP545" s="5">
        <f t="shared" si="413"/>
        <v>2.1494842308256039E-2</v>
      </c>
      <c r="AQ545" s="5">
        <f t="shared" si="414"/>
        <v>1.3123048102412717E-3</v>
      </c>
      <c r="AR545" s="5">
        <f t="shared" si="415"/>
        <v>1.1805334871205641E-2</v>
      </c>
      <c r="AS545" s="5">
        <f t="shared" si="416"/>
        <v>1.5576044578790628E-4</v>
      </c>
      <c r="AT545" s="5">
        <f t="shared" si="417"/>
        <v>2.2969003693955808E-4</v>
      </c>
      <c r="AU545" s="5">
        <f t="shared" si="418"/>
        <v>0</v>
      </c>
      <c r="AV545" s="1">
        <f t="shared" si="362"/>
        <v>0.99999999999999989</v>
      </c>
    </row>
    <row r="547" spans="1:48">
      <c r="A547" s="2" t="s">
        <v>197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V144"/>
  <sheetViews>
    <sheetView topLeftCell="A97" workbookViewId="0">
      <selection activeCell="S142" sqref="S142"/>
    </sheetView>
  </sheetViews>
  <sheetFormatPr baseColWidth="10" defaultRowHeight="16"/>
  <cols>
    <col min="1" max="14" width="11" bestFit="1" customWidth="1"/>
    <col min="15" max="15" width="12.83203125" customWidth="1"/>
    <col min="16" max="16" width="12.5" customWidth="1"/>
    <col min="17" max="17" width="22.1640625" bestFit="1" customWidth="1"/>
    <col min="18" max="18" width="20.5" customWidth="1"/>
    <col min="19" max="19" width="27.6640625" customWidth="1"/>
    <col min="20" max="33" width="11" bestFit="1" customWidth="1"/>
    <col min="34" max="34" width="11" customWidth="1"/>
    <col min="35" max="48" width="11" bestFit="1" customWidth="1"/>
    <col min="65" max="65" width="27.6640625" customWidth="1"/>
  </cols>
  <sheetData>
    <row r="1" spans="1:48">
      <c r="A1" s="2" t="s">
        <v>159</v>
      </c>
      <c r="B1" s="2" t="s">
        <v>160</v>
      </c>
      <c r="C1" s="2" t="s">
        <v>161</v>
      </c>
      <c r="D1" s="2" t="s">
        <v>162</v>
      </c>
      <c r="E1" s="2" t="s">
        <v>163</v>
      </c>
      <c r="F1" s="2" t="s">
        <v>164</v>
      </c>
      <c r="G1" s="2" t="s">
        <v>165</v>
      </c>
      <c r="H1" s="2" t="s">
        <v>166</v>
      </c>
      <c r="I1" s="2" t="s">
        <v>167</v>
      </c>
      <c r="J1" s="2" t="s">
        <v>168</v>
      </c>
      <c r="K1" s="2" t="s">
        <v>169</v>
      </c>
      <c r="L1" s="2" t="s">
        <v>170</v>
      </c>
      <c r="M1" s="2" t="s">
        <v>171</v>
      </c>
      <c r="N1" s="2" t="s">
        <v>0</v>
      </c>
      <c r="O1" s="2" t="s">
        <v>172</v>
      </c>
      <c r="P1" s="2" t="s">
        <v>173</v>
      </c>
      <c r="Q1" s="2" t="s">
        <v>174</v>
      </c>
      <c r="R1" s="2" t="s">
        <v>1</v>
      </c>
      <c r="S1" s="2" t="s">
        <v>196</v>
      </c>
      <c r="T1" s="2" t="s">
        <v>3</v>
      </c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 t="s">
        <v>4</v>
      </c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 t="s">
        <v>175</v>
      </c>
      <c r="U2" s="2" t="s">
        <v>176</v>
      </c>
      <c r="V2" s="2" t="s">
        <v>177</v>
      </c>
      <c r="W2" s="2" t="s">
        <v>178</v>
      </c>
      <c r="X2" s="2" t="s">
        <v>179</v>
      </c>
      <c r="Y2" s="2" t="s">
        <v>180</v>
      </c>
      <c r="Z2" s="2" t="s">
        <v>181</v>
      </c>
      <c r="AA2" s="2" t="s">
        <v>182</v>
      </c>
      <c r="AB2" s="2" t="s">
        <v>183</v>
      </c>
      <c r="AC2" s="2" t="s">
        <v>184</v>
      </c>
      <c r="AD2" s="2" t="s">
        <v>185</v>
      </c>
      <c r="AE2" s="2" t="s">
        <v>186</v>
      </c>
      <c r="AF2" s="2" t="s">
        <v>187</v>
      </c>
      <c r="AG2" s="2" t="s">
        <v>2</v>
      </c>
      <c r="AH2" s="2"/>
      <c r="AI2" s="2" t="s">
        <v>175</v>
      </c>
      <c r="AJ2" s="2" t="s">
        <v>176</v>
      </c>
      <c r="AK2" s="2" t="s">
        <v>177</v>
      </c>
      <c r="AL2" s="2" t="s">
        <v>178</v>
      </c>
      <c r="AM2" s="2" t="s">
        <v>179</v>
      </c>
      <c r="AN2" s="2" t="s">
        <v>180</v>
      </c>
      <c r="AO2" s="2" t="s">
        <v>181</v>
      </c>
      <c r="AP2" s="2" t="s">
        <v>182</v>
      </c>
      <c r="AQ2" s="2" t="s">
        <v>183</v>
      </c>
      <c r="AR2" s="2" t="s">
        <v>184</v>
      </c>
      <c r="AS2" s="2" t="s">
        <v>185</v>
      </c>
      <c r="AT2" s="2" t="s">
        <v>186</v>
      </c>
      <c r="AU2" s="2" t="s">
        <v>187</v>
      </c>
      <c r="AV2" s="2" t="s">
        <v>2</v>
      </c>
    </row>
    <row r="3" spans="1:48">
      <c r="A3" s="1">
        <v>47.5</v>
      </c>
      <c r="B3" s="1">
        <v>0.44</v>
      </c>
      <c r="C3" s="1">
        <v>8.6</v>
      </c>
      <c r="D3" s="1">
        <v>14.3</v>
      </c>
      <c r="E3" s="1">
        <v>21.6</v>
      </c>
      <c r="F3" s="1">
        <v>8.1</v>
      </c>
      <c r="G3" s="1">
        <v>0.44</v>
      </c>
      <c r="H3" s="1">
        <v>0</v>
      </c>
      <c r="I3" s="1">
        <v>0.28000000000000003</v>
      </c>
      <c r="J3" s="1"/>
      <c r="K3" s="1">
        <v>0.09</v>
      </c>
      <c r="L3" s="1">
        <v>0.36</v>
      </c>
      <c r="M3" s="1"/>
      <c r="N3" s="3">
        <v>101.71</v>
      </c>
      <c r="O3" s="2">
        <v>1470</v>
      </c>
      <c r="P3" s="2">
        <v>1E-4</v>
      </c>
      <c r="Q3" s="2" t="s">
        <v>5</v>
      </c>
      <c r="R3" s="2" t="s">
        <v>89</v>
      </c>
      <c r="S3" s="2" t="s">
        <v>137</v>
      </c>
      <c r="T3" s="5">
        <v>0.79061251664447407</v>
      </c>
      <c r="U3" s="5">
        <v>5.5068836045056319E-3</v>
      </c>
      <c r="V3" s="5">
        <v>0.16869360533542566</v>
      </c>
      <c r="W3" s="5">
        <v>0.19902574808629092</v>
      </c>
      <c r="X3" s="5">
        <v>0.53598014888337475</v>
      </c>
      <c r="Y3" s="5">
        <v>0.14443651925820256</v>
      </c>
      <c r="Z3" s="5">
        <v>1.4198128428525332E-2</v>
      </c>
      <c r="AA3" s="5">
        <v>0</v>
      </c>
      <c r="AB3" s="5">
        <v>3.9469974626444885E-3</v>
      </c>
      <c r="AC3" s="5">
        <v>0</v>
      </c>
      <c r="AD3" s="5">
        <v>1.204658010975773E-3</v>
      </c>
      <c r="AE3" s="5">
        <v>4.7371537601157967E-3</v>
      </c>
      <c r="AF3" s="5">
        <v>0</v>
      </c>
      <c r="AG3" s="1">
        <v>1.8683423594745348</v>
      </c>
      <c r="AH3" s="1"/>
      <c r="AI3" s="5">
        <v>0.42316254975176565</v>
      </c>
      <c r="AJ3" s="5">
        <v>2.9474702944991436E-3</v>
      </c>
      <c r="AK3" s="5">
        <v>9.0290521156342132E-2</v>
      </c>
      <c r="AL3" s="5">
        <v>0.1065253094953466</v>
      </c>
      <c r="AM3" s="5">
        <v>0.2868746973301603</v>
      </c>
      <c r="AN3" s="5">
        <v>7.7307308548538636E-2</v>
      </c>
      <c r="AO3" s="5">
        <v>7.5993183778793683E-3</v>
      </c>
      <c r="AP3" s="5">
        <v>0</v>
      </c>
      <c r="AQ3" s="5">
        <v>2.1125664911620205E-3</v>
      </c>
      <c r="AR3" s="5">
        <v>0</v>
      </c>
      <c r="AS3" s="5">
        <v>6.4477369731882493E-4</v>
      </c>
      <c r="AT3" s="5">
        <v>2.5354848569874022E-3</v>
      </c>
      <c r="AU3" s="5">
        <v>0</v>
      </c>
      <c r="AV3" s="1">
        <v>1</v>
      </c>
    </row>
    <row r="4" spans="1:48">
      <c r="A4" s="1">
        <v>53.01</v>
      </c>
      <c r="B4" s="1">
        <v>0.73</v>
      </c>
      <c r="C4" s="1">
        <v>16.03</v>
      </c>
      <c r="D4" s="1">
        <v>6.9</v>
      </c>
      <c r="E4" s="1">
        <v>7.86</v>
      </c>
      <c r="F4" s="1">
        <v>9.9499999999999993</v>
      </c>
      <c r="G4" s="1">
        <v>3.26</v>
      </c>
      <c r="H4" s="1">
        <v>0.61</v>
      </c>
      <c r="I4" s="1">
        <v>0.06</v>
      </c>
      <c r="J4" s="1">
        <v>0.26</v>
      </c>
      <c r="K4" s="1"/>
      <c r="L4" s="1">
        <v>0.04</v>
      </c>
      <c r="M4" s="1"/>
      <c r="N4" s="3">
        <v>98.710000000000022</v>
      </c>
      <c r="O4" s="2">
        <v>1210</v>
      </c>
      <c r="P4" s="2">
        <v>1E-4</v>
      </c>
      <c r="Q4" s="2" t="s">
        <v>5</v>
      </c>
      <c r="R4" s="2" t="s">
        <v>91</v>
      </c>
      <c r="S4" s="2" t="s">
        <v>138</v>
      </c>
      <c r="T4" s="5">
        <v>0.88232356857523297</v>
      </c>
      <c r="U4" s="5">
        <v>9.136420525657071E-3</v>
      </c>
      <c r="V4" s="5">
        <v>0.3144370341310318</v>
      </c>
      <c r="W4" s="5">
        <v>9.6033402922755751E-2</v>
      </c>
      <c r="X4" s="5">
        <v>0.19503722084367248</v>
      </c>
      <c r="Y4" s="5">
        <v>0.17742510699001426</v>
      </c>
      <c r="Z4" s="5">
        <v>0.10519522426589221</v>
      </c>
      <c r="AA4" s="5">
        <v>1.2951167728237791E-2</v>
      </c>
      <c r="AB4" s="5">
        <v>8.4578517056667607E-4</v>
      </c>
      <c r="AC4" s="5">
        <v>3.6633907499383565E-3</v>
      </c>
      <c r="AD4" s="5">
        <v>0</v>
      </c>
      <c r="AE4" s="5">
        <v>5.2635041779064407E-4</v>
      </c>
      <c r="AF4" s="5">
        <v>0</v>
      </c>
      <c r="AG4" s="1">
        <v>1.7975746723207904</v>
      </c>
      <c r="AH4" s="1"/>
      <c r="AI4" s="5">
        <v>0.49084112174104771</v>
      </c>
      <c r="AJ4" s="5">
        <v>5.0826375484370476E-3</v>
      </c>
      <c r="AK4" s="5">
        <v>0.17492293309021334</v>
      </c>
      <c r="AL4" s="5">
        <v>5.3423874068480356E-2</v>
      </c>
      <c r="AM4" s="5">
        <v>0.10850020521921698</v>
      </c>
      <c r="AN4" s="5">
        <v>9.8702496047603103E-2</v>
      </c>
      <c r="AO4" s="5">
        <v>5.8520642221821066E-2</v>
      </c>
      <c r="AP4" s="5">
        <v>7.2048009619077235E-3</v>
      </c>
      <c r="AQ4" s="5">
        <v>4.7051462372615113E-4</v>
      </c>
      <c r="AR4" s="5">
        <v>2.037963043398176E-3</v>
      </c>
      <c r="AS4" s="5">
        <v>0</v>
      </c>
      <c r="AT4" s="5">
        <v>2.9281143414815148E-4</v>
      </c>
      <c r="AU4" s="5">
        <v>0</v>
      </c>
      <c r="AV4" s="1">
        <v>0.99999999999999978</v>
      </c>
    </row>
    <row r="5" spans="1:48">
      <c r="A5" s="1">
        <v>55.9</v>
      </c>
      <c r="B5" s="1">
        <v>1.1100000000000001</v>
      </c>
      <c r="C5" s="1">
        <v>14.86</v>
      </c>
      <c r="D5" s="1">
        <v>7.41</v>
      </c>
      <c r="E5" s="1">
        <v>6</v>
      </c>
      <c r="F5" s="1">
        <v>9</v>
      </c>
      <c r="G5" s="1">
        <v>3.4</v>
      </c>
      <c r="H5" s="1">
        <v>0.81</v>
      </c>
      <c r="I5" s="1">
        <v>0.17</v>
      </c>
      <c r="J5" s="1">
        <v>0.28000000000000003</v>
      </c>
      <c r="K5" s="1"/>
      <c r="L5" s="1">
        <v>0.05</v>
      </c>
      <c r="M5" s="1"/>
      <c r="N5" s="3">
        <v>98.990000000000009</v>
      </c>
      <c r="O5" s="2">
        <v>1160</v>
      </c>
      <c r="P5" s="2">
        <v>1E-4</v>
      </c>
      <c r="Q5" s="2" t="s">
        <v>6</v>
      </c>
      <c r="R5" s="2"/>
      <c r="S5" s="2" t="s">
        <v>138</v>
      </c>
      <c r="T5" s="5">
        <v>0.93042609853528624</v>
      </c>
      <c r="U5" s="5">
        <v>1.3892365456821026E-2</v>
      </c>
      <c r="V5" s="5">
        <v>0.29148685759121223</v>
      </c>
      <c r="W5" s="5">
        <v>0.10313152400835074</v>
      </c>
      <c r="X5" s="5">
        <v>0.14888337468982632</v>
      </c>
      <c r="Y5" s="5">
        <v>0.16048502139800286</v>
      </c>
      <c r="Z5" s="5">
        <v>0.10971281058405938</v>
      </c>
      <c r="AA5" s="5">
        <v>1.7197452229299363E-2</v>
      </c>
      <c r="AB5" s="5">
        <v>2.3963913166055823E-3</v>
      </c>
      <c r="AC5" s="5">
        <v>3.9451900383951537E-3</v>
      </c>
      <c r="AD5" s="5">
        <v>0</v>
      </c>
      <c r="AE5" s="5">
        <v>6.5793802223830511E-4</v>
      </c>
      <c r="AF5" s="5">
        <v>0</v>
      </c>
      <c r="AG5" s="1">
        <v>1.7822150238700976</v>
      </c>
      <c r="AH5" s="1"/>
      <c r="AI5" s="5">
        <v>0.52206164019134838</v>
      </c>
      <c r="AJ5" s="5">
        <v>7.7949996329026655E-3</v>
      </c>
      <c r="AK5" s="5">
        <v>0.1635531367916794</v>
      </c>
      <c r="AL5" s="5">
        <v>5.7867048940256162E-2</v>
      </c>
      <c r="AM5" s="5">
        <v>8.3538390539725449E-2</v>
      </c>
      <c r="AN5" s="5">
        <v>9.0048068975149831E-2</v>
      </c>
      <c r="AO5" s="5">
        <v>6.1559805699436268E-2</v>
      </c>
      <c r="AP5" s="5">
        <v>9.6494822448275203E-3</v>
      </c>
      <c r="AQ5" s="5">
        <v>1.3446140249686565E-3</v>
      </c>
      <c r="AR5" s="5">
        <v>2.2136442491816361E-3</v>
      </c>
      <c r="AS5" s="5">
        <v>0</v>
      </c>
      <c r="AT5" s="5">
        <v>3.6916871052382116E-4</v>
      </c>
      <c r="AU5" s="5">
        <v>0</v>
      </c>
      <c r="AV5" s="1">
        <v>0.99999999999999989</v>
      </c>
    </row>
    <row r="6" spans="1:48">
      <c r="A6" s="1">
        <v>57.7</v>
      </c>
      <c r="B6" s="1">
        <v>1.48</v>
      </c>
      <c r="C6" s="1">
        <v>14.44</v>
      </c>
      <c r="D6" s="1">
        <v>7.4</v>
      </c>
      <c r="E6" s="1">
        <v>4.46</v>
      </c>
      <c r="F6" s="1">
        <v>7.3</v>
      </c>
      <c r="G6" s="1">
        <v>4</v>
      </c>
      <c r="H6" s="1">
        <v>1.24</v>
      </c>
      <c r="I6" s="1">
        <v>0.14000000000000001</v>
      </c>
      <c r="J6" s="1">
        <v>0.28999999999999998</v>
      </c>
      <c r="K6" s="1"/>
      <c r="L6" s="1"/>
      <c r="M6" s="1"/>
      <c r="N6" s="3">
        <v>98.45</v>
      </c>
      <c r="O6" s="2">
        <v>1140</v>
      </c>
      <c r="P6" s="2">
        <v>1E-4</v>
      </c>
      <c r="Q6" s="2" t="s">
        <v>6</v>
      </c>
      <c r="R6" s="2"/>
      <c r="S6" s="1" t="s">
        <v>139</v>
      </c>
      <c r="T6" s="5">
        <v>0.96038615179760323</v>
      </c>
      <c r="U6" s="5">
        <v>1.8523153942428032E-2</v>
      </c>
      <c r="V6" s="5">
        <v>0.28324833267948218</v>
      </c>
      <c r="W6" s="5">
        <v>0.10299234516353516</v>
      </c>
      <c r="X6" s="5">
        <v>0.11066997518610422</v>
      </c>
      <c r="Y6" s="5">
        <v>0.13017118402282454</v>
      </c>
      <c r="Z6" s="5">
        <v>0.12907389480477574</v>
      </c>
      <c r="AA6" s="5">
        <v>2.6326963906581739E-2</v>
      </c>
      <c r="AB6" s="5">
        <v>1.9734987313222443E-3</v>
      </c>
      <c r="AC6" s="5">
        <v>4.0860896826235516E-3</v>
      </c>
      <c r="AD6" s="5">
        <v>0</v>
      </c>
      <c r="AE6" s="5">
        <v>0</v>
      </c>
      <c r="AF6" s="5">
        <v>0</v>
      </c>
      <c r="AG6" s="1">
        <v>1.7674515899172807</v>
      </c>
      <c r="AH6" s="1"/>
      <c r="AI6" s="5">
        <v>0.54337338418561765</v>
      </c>
      <c r="AJ6" s="5">
        <v>1.0480147828713624E-2</v>
      </c>
      <c r="AK6" s="5">
        <v>0.1602580428767153</v>
      </c>
      <c r="AL6" s="5">
        <v>5.8271663988463382E-2</v>
      </c>
      <c r="AM6" s="5">
        <v>6.261556232568935E-2</v>
      </c>
      <c r="AN6" s="5">
        <v>7.364908027207509E-2</v>
      </c>
      <c r="AO6" s="5">
        <v>7.3028249000481299E-2</v>
      </c>
      <c r="AP6" s="5">
        <v>1.4895437055684156E-2</v>
      </c>
      <c r="AQ6" s="5">
        <v>1.1165786619449119E-3</v>
      </c>
      <c r="AR6" s="5">
        <v>2.3118538046152577E-3</v>
      </c>
      <c r="AS6" s="5">
        <v>0</v>
      </c>
      <c r="AT6" s="5">
        <v>0</v>
      </c>
      <c r="AU6" s="5">
        <v>0</v>
      </c>
      <c r="AV6" s="1">
        <v>1</v>
      </c>
    </row>
    <row r="7" spans="1:48">
      <c r="A7" s="10">
        <v>55.6</v>
      </c>
      <c r="B7" s="10">
        <v>0.1</v>
      </c>
      <c r="C7" s="10">
        <v>11.5</v>
      </c>
      <c r="D7" s="10">
        <v>6.12</v>
      </c>
      <c r="E7" s="10">
        <v>18.899999999999999</v>
      </c>
      <c r="F7" s="10">
        <v>6.67</v>
      </c>
      <c r="G7" s="10">
        <v>0.33</v>
      </c>
      <c r="H7" s="10"/>
      <c r="I7" s="10">
        <v>0.12</v>
      </c>
      <c r="J7" s="10"/>
      <c r="K7" s="10">
        <v>0.03</v>
      </c>
      <c r="L7" s="10">
        <v>0.23</v>
      </c>
      <c r="M7" s="10"/>
      <c r="N7" s="12">
        <v>99.6</v>
      </c>
      <c r="O7" s="16">
        <v>1350</v>
      </c>
      <c r="P7" s="11">
        <v>1E-4</v>
      </c>
      <c r="Q7" s="11" t="s">
        <v>13</v>
      </c>
      <c r="R7" s="11" t="s">
        <v>128</v>
      </c>
      <c r="S7" s="11" t="s">
        <v>138</v>
      </c>
      <c r="T7" s="13">
        <v>0.9254</v>
      </c>
      <c r="U7" s="13">
        <v>1.2999999999999999E-3</v>
      </c>
      <c r="V7" s="13">
        <v>0.22559999999999999</v>
      </c>
      <c r="W7" s="13">
        <v>8.5199999999999998E-2</v>
      </c>
      <c r="X7" s="13">
        <v>0.46899999999999997</v>
      </c>
      <c r="Y7" s="13">
        <v>0.11890000000000001</v>
      </c>
      <c r="Z7" s="13">
        <v>1.06E-2</v>
      </c>
      <c r="AA7" s="13">
        <v>0</v>
      </c>
      <c r="AB7" s="13">
        <v>1.6999999999999999E-3</v>
      </c>
      <c r="AC7" s="13">
        <v>0</v>
      </c>
      <c r="AD7" s="13">
        <v>4.0000000000000002E-4</v>
      </c>
      <c r="AE7" s="13">
        <v>3.0000000000000001E-3</v>
      </c>
      <c r="AF7" s="13">
        <v>0</v>
      </c>
      <c r="AG7" s="10">
        <v>1.84</v>
      </c>
      <c r="AH7" s="10"/>
      <c r="AI7" s="13">
        <v>0.50260000000000005</v>
      </c>
      <c r="AJ7" s="13">
        <v>6.9999999999999999E-4</v>
      </c>
      <c r="AK7" s="13">
        <v>0.1225</v>
      </c>
      <c r="AL7" s="13">
        <v>4.6300000000000001E-2</v>
      </c>
      <c r="AM7" s="13">
        <v>0.25469999999999998</v>
      </c>
      <c r="AN7" s="13">
        <v>6.4600000000000005E-2</v>
      </c>
      <c r="AO7" s="13">
        <v>5.7999999999999996E-3</v>
      </c>
      <c r="AP7" s="13">
        <v>0</v>
      </c>
      <c r="AQ7" s="13">
        <v>8.9999999999999998E-4</v>
      </c>
      <c r="AR7" s="13">
        <v>0</v>
      </c>
      <c r="AS7" s="13">
        <v>2.0000000000000001E-4</v>
      </c>
      <c r="AT7" s="13">
        <v>1.6000000000000001E-3</v>
      </c>
      <c r="AU7" s="13">
        <v>0</v>
      </c>
      <c r="AV7" s="10">
        <v>1</v>
      </c>
    </row>
    <row r="8" spans="1:48">
      <c r="A8" s="10">
        <v>54.4</v>
      </c>
      <c r="B8" s="10">
        <v>0.12</v>
      </c>
      <c r="C8" s="10">
        <v>13.7</v>
      </c>
      <c r="D8" s="10">
        <v>6.09</v>
      </c>
      <c r="E8" s="10">
        <v>15.8</v>
      </c>
      <c r="F8" s="10">
        <v>8.2899999999999991</v>
      </c>
      <c r="G8" s="10">
        <v>0.41</v>
      </c>
      <c r="H8" s="10"/>
      <c r="I8" s="10">
        <v>0.13</v>
      </c>
      <c r="J8" s="10"/>
      <c r="K8" s="10">
        <v>0.04</v>
      </c>
      <c r="L8" s="10">
        <v>0.14000000000000001</v>
      </c>
      <c r="M8" s="10"/>
      <c r="N8" s="12">
        <v>99.1</v>
      </c>
      <c r="O8" s="16">
        <v>1300</v>
      </c>
      <c r="P8" s="11">
        <v>1E-4</v>
      </c>
      <c r="Q8" s="11" t="s">
        <v>81</v>
      </c>
      <c r="R8" s="11"/>
      <c r="S8" s="11" t="s">
        <v>138</v>
      </c>
      <c r="T8" s="13">
        <v>0.90549999999999997</v>
      </c>
      <c r="U8" s="13">
        <v>1.5E-3</v>
      </c>
      <c r="V8" s="13">
        <v>0.26869999999999999</v>
      </c>
      <c r="W8" s="13">
        <v>8.48E-2</v>
      </c>
      <c r="X8" s="13">
        <v>0.3921</v>
      </c>
      <c r="Y8" s="13">
        <v>0.14779999999999999</v>
      </c>
      <c r="Z8" s="13">
        <v>1.32E-2</v>
      </c>
      <c r="AA8" s="13">
        <v>0</v>
      </c>
      <c r="AB8" s="13">
        <v>1.8E-3</v>
      </c>
      <c r="AC8" s="13">
        <v>0</v>
      </c>
      <c r="AD8" s="13">
        <v>5.0000000000000001E-4</v>
      </c>
      <c r="AE8" s="13">
        <v>1.8E-3</v>
      </c>
      <c r="AF8" s="13">
        <v>0</v>
      </c>
      <c r="AG8" s="10">
        <v>1.82</v>
      </c>
      <c r="AH8" s="10"/>
      <c r="AI8" s="13">
        <v>0.49809999999999999</v>
      </c>
      <c r="AJ8" s="13">
        <v>8.0000000000000004E-4</v>
      </c>
      <c r="AK8" s="13">
        <v>0.14779999999999999</v>
      </c>
      <c r="AL8" s="13">
        <v>4.6600000000000003E-2</v>
      </c>
      <c r="AM8" s="13">
        <v>0.2157</v>
      </c>
      <c r="AN8" s="13">
        <v>8.1299999999999997E-2</v>
      </c>
      <c r="AO8" s="13">
        <v>7.3000000000000001E-3</v>
      </c>
      <c r="AP8" s="13">
        <v>0</v>
      </c>
      <c r="AQ8" s="13">
        <v>1E-3</v>
      </c>
      <c r="AR8" s="13">
        <v>0</v>
      </c>
      <c r="AS8" s="13">
        <v>2.9999999999999997E-4</v>
      </c>
      <c r="AT8" s="13">
        <v>1E-3</v>
      </c>
      <c r="AU8" s="13">
        <v>0</v>
      </c>
      <c r="AV8" s="10">
        <v>1</v>
      </c>
    </row>
    <row r="9" spans="1:48">
      <c r="A9" s="10">
        <v>54.6</v>
      </c>
      <c r="B9" s="10">
        <v>0.15</v>
      </c>
      <c r="C9" s="10">
        <v>12.5</v>
      </c>
      <c r="D9" s="10">
        <v>6.44</v>
      </c>
      <c r="E9" s="10">
        <v>17.600000000000001</v>
      </c>
      <c r="F9" s="10">
        <v>7.64</v>
      </c>
      <c r="G9" s="10">
        <v>0.42</v>
      </c>
      <c r="H9" s="10"/>
      <c r="I9" s="10">
        <v>0.16</v>
      </c>
      <c r="J9" s="10"/>
      <c r="K9" s="10">
        <v>0.05</v>
      </c>
      <c r="L9" s="10">
        <v>0.28999999999999998</v>
      </c>
      <c r="M9" s="10"/>
      <c r="N9" s="12">
        <v>99.9</v>
      </c>
      <c r="O9" s="16">
        <v>1340</v>
      </c>
      <c r="P9" s="11">
        <v>1E-4</v>
      </c>
      <c r="Q9" s="11" t="s">
        <v>81</v>
      </c>
      <c r="R9" s="11"/>
      <c r="S9" s="11" t="s">
        <v>138</v>
      </c>
      <c r="T9" s="13">
        <v>0.90880000000000005</v>
      </c>
      <c r="U9" s="13">
        <v>1.9E-3</v>
      </c>
      <c r="V9" s="13">
        <v>0.2452</v>
      </c>
      <c r="W9" s="13">
        <v>8.9599999999999999E-2</v>
      </c>
      <c r="X9" s="13">
        <v>0.43669999999999998</v>
      </c>
      <c r="Y9" s="13">
        <v>0.13619999999999999</v>
      </c>
      <c r="Z9" s="13">
        <v>1.3599999999999999E-2</v>
      </c>
      <c r="AA9" s="13">
        <v>0</v>
      </c>
      <c r="AB9" s="13">
        <v>2.3E-3</v>
      </c>
      <c r="AC9" s="13">
        <v>0</v>
      </c>
      <c r="AD9" s="13">
        <v>6.9999999999999999E-4</v>
      </c>
      <c r="AE9" s="13">
        <v>3.8E-3</v>
      </c>
      <c r="AF9" s="13">
        <v>0</v>
      </c>
      <c r="AG9" s="10">
        <v>1.84</v>
      </c>
      <c r="AH9" s="10"/>
      <c r="AI9" s="13">
        <v>0.49419999999999997</v>
      </c>
      <c r="AJ9" s="13">
        <v>1E-3</v>
      </c>
      <c r="AK9" s="13">
        <v>0.1333</v>
      </c>
      <c r="AL9" s="13">
        <v>4.87E-2</v>
      </c>
      <c r="AM9" s="13">
        <v>0.23749999999999999</v>
      </c>
      <c r="AN9" s="13">
        <v>7.4099999999999999E-2</v>
      </c>
      <c r="AO9" s="13">
        <v>7.4000000000000003E-3</v>
      </c>
      <c r="AP9" s="13">
        <v>0</v>
      </c>
      <c r="AQ9" s="13">
        <v>1.1999999999999999E-3</v>
      </c>
      <c r="AR9" s="13">
        <v>0</v>
      </c>
      <c r="AS9" s="13">
        <v>4.0000000000000002E-4</v>
      </c>
      <c r="AT9" s="13">
        <v>2.0999999999999999E-3</v>
      </c>
      <c r="AU9" s="13">
        <v>0</v>
      </c>
      <c r="AV9" s="10">
        <v>1</v>
      </c>
    </row>
    <row r="10" spans="1:48">
      <c r="A10" s="10">
        <v>48.7</v>
      </c>
      <c r="B10" s="10">
        <v>0.6</v>
      </c>
      <c r="C10" s="10">
        <v>17.100000000000001</v>
      </c>
      <c r="D10" s="10">
        <v>8.74</v>
      </c>
      <c r="E10" s="10">
        <v>9.76</v>
      </c>
      <c r="F10" s="10">
        <v>12.5</v>
      </c>
      <c r="G10" s="10">
        <v>1.97</v>
      </c>
      <c r="H10" s="10">
        <v>0.06</v>
      </c>
      <c r="I10" s="10"/>
      <c r="J10" s="10"/>
      <c r="K10" s="10"/>
      <c r="L10" s="10">
        <v>0.05</v>
      </c>
      <c r="M10" s="10"/>
      <c r="N10" s="12">
        <v>99.5</v>
      </c>
      <c r="O10" s="16">
        <v>1235</v>
      </c>
      <c r="P10" s="11">
        <v>1E-4</v>
      </c>
      <c r="Q10" s="11" t="s">
        <v>7</v>
      </c>
      <c r="R10" s="11" t="s">
        <v>133</v>
      </c>
      <c r="S10" s="11" t="s">
        <v>137</v>
      </c>
      <c r="T10" s="13">
        <v>0.81059999999999999</v>
      </c>
      <c r="U10" s="13">
        <v>7.4999999999999997E-3</v>
      </c>
      <c r="V10" s="13">
        <v>0.33539999999999998</v>
      </c>
      <c r="W10" s="13">
        <v>0.1216</v>
      </c>
      <c r="X10" s="13">
        <v>0.2422</v>
      </c>
      <c r="Y10" s="13">
        <v>0.22289999999999999</v>
      </c>
      <c r="Z10" s="13">
        <v>6.3600000000000004E-2</v>
      </c>
      <c r="AA10" s="13">
        <v>1.2999999999999999E-3</v>
      </c>
      <c r="AB10" s="13">
        <v>0</v>
      </c>
      <c r="AC10" s="13">
        <v>0</v>
      </c>
      <c r="AD10" s="13">
        <v>0</v>
      </c>
      <c r="AE10" s="13">
        <v>6.9999999999999999E-4</v>
      </c>
      <c r="AF10" s="13">
        <v>0</v>
      </c>
      <c r="AG10" s="10">
        <v>1.81</v>
      </c>
      <c r="AH10" s="10"/>
      <c r="AI10" s="13">
        <v>0.44890000000000002</v>
      </c>
      <c r="AJ10" s="13">
        <v>4.1999999999999997E-3</v>
      </c>
      <c r="AK10" s="13">
        <v>0.18579999999999999</v>
      </c>
      <c r="AL10" s="13">
        <v>6.7400000000000002E-2</v>
      </c>
      <c r="AM10" s="13">
        <v>0.1341</v>
      </c>
      <c r="AN10" s="13">
        <v>0.1234</v>
      </c>
      <c r="AO10" s="13">
        <v>3.5200000000000002E-2</v>
      </c>
      <c r="AP10" s="13">
        <v>6.9999999999999999E-4</v>
      </c>
      <c r="AQ10" s="13">
        <v>0</v>
      </c>
      <c r="AR10" s="13">
        <v>0</v>
      </c>
      <c r="AS10" s="13">
        <v>0</v>
      </c>
      <c r="AT10" s="13">
        <v>4.0000000000000002E-4</v>
      </c>
      <c r="AU10" s="13">
        <v>0</v>
      </c>
      <c r="AV10" s="10">
        <v>1</v>
      </c>
    </row>
    <row r="11" spans="1:48">
      <c r="A11" s="10">
        <v>49.5</v>
      </c>
      <c r="B11" s="10">
        <v>0.79</v>
      </c>
      <c r="C11" s="10">
        <v>15.9</v>
      </c>
      <c r="D11" s="10">
        <v>9.76</v>
      </c>
      <c r="E11" s="10">
        <v>8.51</v>
      </c>
      <c r="F11" s="10">
        <v>12.7</v>
      </c>
      <c r="G11" s="10">
        <v>2.16</v>
      </c>
      <c r="H11" s="10">
        <v>0.06</v>
      </c>
      <c r="I11" s="10"/>
      <c r="J11" s="10"/>
      <c r="K11" s="10"/>
      <c r="L11" s="10">
        <v>7.0000000000000007E-2</v>
      </c>
      <c r="M11" s="10"/>
      <c r="N11" s="12">
        <v>99.5</v>
      </c>
      <c r="O11" s="16">
        <v>1208</v>
      </c>
      <c r="P11" s="11">
        <v>1E-4</v>
      </c>
      <c r="Q11" s="11" t="s">
        <v>7</v>
      </c>
      <c r="R11" s="11"/>
      <c r="S11" s="11" t="s">
        <v>137</v>
      </c>
      <c r="T11" s="13">
        <v>0.82389999999999997</v>
      </c>
      <c r="U11" s="13">
        <v>9.9000000000000008E-3</v>
      </c>
      <c r="V11" s="13">
        <v>0.31190000000000001</v>
      </c>
      <c r="W11" s="13">
        <v>0.1358</v>
      </c>
      <c r="X11" s="13">
        <v>0.2112</v>
      </c>
      <c r="Y11" s="13">
        <v>0.22650000000000001</v>
      </c>
      <c r="Z11" s="13">
        <v>6.9699999999999998E-2</v>
      </c>
      <c r="AA11" s="13">
        <v>1.2999999999999999E-3</v>
      </c>
      <c r="AB11" s="13">
        <v>0</v>
      </c>
      <c r="AC11" s="13">
        <v>0</v>
      </c>
      <c r="AD11" s="13">
        <v>0</v>
      </c>
      <c r="AE11" s="13">
        <v>8.9999999999999998E-4</v>
      </c>
      <c r="AF11" s="13">
        <v>0</v>
      </c>
      <c r="AG11" s="10">
        <v>1.79</v>
      </c>
      <c r="AH11" s="10"/>
      <c r="AI11" s="13">
        <v>0.46</v>
      </c>
      <c r="AJ11" s="13">
        <v>5.4999999999999997E-3</v>
      </c>
      <c r="AK11" s="13">
        <v>0.1741</v>
      </c>
      <c r="AL11" s="13">
        <v>7.5800000000000006E-2</v>
      </c>
      <c r="AM11" s="13">
        <v>0.1179</v>
      </c>
      <c r="AN11" s="13">
        <v>0.12640000000000001</v>
      </c>
      <c r="AO11" s="13">
        <v>3.8899999999999997E-2</v>
      </c>
      <c r="AP11" s="13">
        <v>6.9999999999999999E-4</v>
      </c>
      <c r="AQ11" s="13">
        <v>0</v>
      </c>
      <c r="AR11" s="13">
        <v>0</v>
      </c>
      <c r="AS11" s="13">
        <v>0</v>
      </c>
      <c r="AT11" s="13">
        <v>5.0000000000000001E-4</v>
      </c>
      <c r="AU11" s="13">
        <v>0</v>
      </c>
      <c r="AV11" s="10">
        <v>1</v>
      </c>
    </row>
    <row r="12" spans="1:48">
      <c r="A12" s="1">
        <v>45.4</v>
      </c>
      <c r="B12" s="1">
        <v>2.19</v>
      </c>
      <c r="C12" s="1">
        <v>18.3</v>
      </c>
      <c r="D12" s="1">
        <v>12.1</v>
      </c>
      <c r="E12" s="1">
        <v>11.5</v>
      </c>
      <c r="F12" s="1">
        <v>10.6</v>
      </c>
      <c r="G12" s="1">
        <v>0.09</v>
      </c>
      <c r="H12" s="1">
        <v>0.11</v>
      </c>
      <c r="I12" s="1">
        <v>0.12</v>
      </c>
      <c r="J12" s="1"/>
      <c r="K12" s="1"/>
      <c r="L12" s="1">
        <v>0.15</v>
      </c>
      <c r="M12" s="1"/>
      <c r="N12" s="3">
        <v>100.56</v>
      </c>
      <c r="O12" s="2">
        <v>1248</v>
      </c>
      <c r="P12" s="2">
        <v>1E-4</v>
      </c>
      <c r="Q12" s="2" t="s">
        <v>9</v>
      </c>
      <c r="R12" s="2" t="s">
        <v>95</v>
      </c>
      <c r="S12" s="1" t="s">
        <v>137</v>
      </c>
      <c r="T12" s="5">
        <v>0.75565912117177092</v>
      </c>
      <c r="U12" s="5">
        <v>2.7409261576971211E-2</v>
      </c>
      <c r="V12" s="5">
        <v>0.35896429972538252</v>
      </c>
      <c r="W12" s="5">
        <v>0.16840640222686151</v>
      </c>
      <c r="X12" s="5">
        <v>0.28535980148883378</v>
      </c>
      <c r="Y12" s="5">
        <v>0.18901569186875891</v>
      </c>
      <c r="Z12" s="5">
        <v>2.9041626331074541E-3</v>
      </c>
      <c r="AA12" s="5">
        <v>2.335456475583864E-3</v>
      </c>
      <c r="AB12" s="5">
        <v>1.6915703411333521E-3</v>
      </c>
      <c r="AC12" s="5">
        <v>0</v>
      </c>
      <c r="AD12" s="5">
        <v>0</v>
      </c>
      <c r="AE12" s="5">
        <v>1.9738140667149152E-3</v>
      </c>
      <c r="AF12" s="5">
        <v>0</v>
      </c>
      <c r="AG12" s="1">
        <v>1.7937195815751186</v>
      </c>
      <c r="AH12" s="1"/>
      <c r="AI12" s="5">
        <v>0.42128052173473191</v>
      </c>
      <c r="AJ12" s="5">
        <v>1.5280683702467206E-2</v>
      </c>
      <c r="AK12" s="5">
        <v>0.20012286391508605</v>
      </c>
      <c r="AL12" s="5">
        <v>9.3886694417964059E-2</v>
      </c>
      <c r="AM12" s="5">
        <v>0.15908830143798219</v>
      </c>
      <c r="AN12" s="5">
        <v>0.10537638871220807</v>
      </c>
      <c r="AO12" s="5">
        <v>1.6190728266216631E-3</v>
      </c>
      <c r="AP12" s="5">
        <v>1.302018721082941E-3</v>
      </c>
      <c r="AQ12" s="5">
        <v>9.4305172252617873E-4</v>
      </c>
      <c r="AR12" s="5">
        <v>0</v>
      </c>
      <c r="AS12" s="5">
        <v>0</v>
      </c>
      <c r="AT12" s="5">
        <v>1.100402809329678E-3</v>
      </c>
      <c r="AU12" s="5">
        <v>0</v>
      </c>
      <c r="AV12" s="1">
        <v>1</v>
      </c>
    </row>
    <row r="13" spans="1:48">
      <c r="A13" s="1">
        <v>46.5</v>
      </c>
      <c r="B13" s="1">
        <v>1.51</v>
      </c>
      <c r="C13" s="1">
        <v>18.3</v>
      </c>
      <c r="D13" s="1">
        <v>9.4</v>
      </c>
      <c r="E13" s="1">
        <v>12.1</v>
      </c>
      <c r="F13" s="1">
        <v>10.7</v>
      </c>
      <c r="G13" s="1">
        <v>1.1000000000000001</v>
      </c>
      <c r="H13" s="1">
        <v>0.49</v>
      </c>
      <c r="I13" s="1">
        <v>0.13</v>
      </c>
      <c r="J13" s="1"/>
      <c r="K13" s="1"/>
      <c r="L13" s="1">
        <v>0.21</v>
      </c>
      <c r="M13" s="1"/>
      <c r="N13" s="3">
        <v>100.43999999999998</v>
      </c>
      <c r="O13" s="2">
        <v>1275</v>
      </c>
      <c r="P13" s="2">
        <v>1E-4</v>
      </c>
      <c r="Q13" s="2" t="s">
        <v>5</v>
      </c>
      <c r="R13" s="2"/>
      <c r="S13" s="1" t="s">
        <v>137</v>
      </c>
      <c r="T13" s="5">
        <v>0.77396804260985352</v>
      </c>
      <c r="U13" s="5">
        <v>1.8898623279098872E-2</v>
      </c>
      <c r="V13" s="5">
        <v>0.35896429972538252</v>
      </c>
      <c r="W13" s="5">
        <v>0.13082811412665277</v>
      </c>
      <c r="X13" s="5">
        <v>0.30024813895781638</v>
      </c>
      <c r="Y13" s="5">
        <v>0.19079885877318117</v>
      </c>
      <c r="Z13" s="5">
        <v>3.5495321071313334E-2</v>
      </c>
      <c r="AA13" s="5">
        <v>1.0403397027600849E-2</v>
      </c>
      <c r="AB13" s="5">
        <v>1.8325345362277983E-3</v>
      </c>
      <c r="AC13" s="5">
        <v>0</v>
      </c>
      <c r="AD13" s="5">
        <v>0</v>
      </c>
      <c r="AE13" s="5">
        <v>2.7633396934008815E-3</v>
      </c>
      <c r="AF13" s="5">
        <v>0</v>
      </c>
      <c r="AG13" s="1">
        <v>1.8242006698005282</v>
      </c>
      <c r="AH13" s="1"/>
      <c r="AI13" s="5">
        <v>0.42427790726251896</v>
      </c>
      <c r="AJ13" s="5">
        <v>1.0359947560574786E-2</v>
      </c>
      <c r="AK13" s="5">
        <v>0.19677895401969914</v>
      </c>
      <c r="AL13" s="5">
        <v>7.1718049605232578E-2</v>
      </c>
      <c r="AM13" s="5">
        <v>0.16459161753879181</v>
      </c>
      <c r="AN13" s="5">
        <v>0.10459313053209467</v>
      </c>
      <c r="AO13" s="5">
        <v>1.9458013396735929E-2</v>
      </c>
      <c r="AP13" s="5">
        <v>5.7029893694417041E-3</v>
      </c>
      <c r="AQ13" s="5">
        <v>1.0045685031067231E-3</v>
      </c>
      <c r="AR13" s="5">
        <v>0</v>
      </c>
      <c r="AS13" s="5">
        <v>0</v>
      </c>
      <c r="AT13" s="5">
        <v>1.5148222118036201E-3</v>
      </c>
      <c r="AU13" s="5">
        <v>0</v>
      </c>
      <c r="AV13" s="1">
        <v>0.99999999999999989</v>
      </c>
    </row>
    <row r="14" spans="1:48">
      <c r="A14" s="1">
        <v>47.1</v>
      </c>
      <c r="B14" s="1">
        <v>1.6</v>
      </c>
      <c r="C14" s="1">
        <v>18.3</v>
      </c>
      <c r="D14" s="1">
        <v>9.6999999999999993</v>
      </c>
      <c r="E14" s="1">
        <v>11</v>
      </c>
      <c r="F14" s="1">
        <v>11</v>
      </c>
      <c r="G14" s="1">
        <v>0.66</v>
      </c>
      <c r="H14" s="1">
        <v>0.41</v>
      </c>
      <c r="I14" s="1">
        <v>0.1</v>
      </c>
      <c r="J14" s="1"/>
      <c r="K14" s="1"/>
      <c r="L14" s="1">
        <v>0.16</v>
      </c>
      <c r="M14" s="1"/>
      <c r="N14" s="3">
        <v>100.02999999999999</v>
      </c>
      <c r="O14" s="2">
        <v>1248</v>
      </c>
      <c r="P14" s="2">
        <v>1E-4</v>
      </c>
      <c r="Q14" s="2" t="s">
        <v>5</v>
      </c>
      <c r="R14" s="2"/>
      <c r="S14" s="1" t="s">
        <v>137</v>
      </c>
      <c r="T14" s="5">
        <v>0.78395472703062585</v>
      </c>
      <c r="U14" s="5">
        <v>2.002503128911139E-2</v>
      </c>
      <c r="V14" s="5">
        <v>0.35896429972538252</v>
      </c>
      <c r="W14" s="5">
        <v>0.1350034794711204</v>
      </c>
      <c r="X14" s="5">
        <v>0.27295285359801491</v>
      </c>
      <c r="Y14" s="5">
        <v>0.19614835948644793</v>
      </c>
      <c r="Z14" s="5">
        <v>2.1297192642787999E-2</v>
      </c>
      <c r="AA14" s="5">
        <v>8.7048832271762206E-3</v>
      </c>
      <c r="AB14" s="5">
        <v>1.4096419509444602E-3</v>
      </c>
      <c r="AC14" s="5">
        <v>0</v>
      </c>
      <c r="AD14" s="5">
        <v>0</v>
      </c>
      <c r="AE14" s="5">
        <v>2.1054016711625763E-3</v>
      </c>
      <c r="AF14" s="5">
        <v>0</v>
      </c>
      <c r="AG14" s="1">
        <v>1.8005658700927745</v>
      </c>
      <c r="AH14" s="1"/>
      <c r="AI14" s="5">
        <v>0.43539352825244459</v>
      </c>
      <c r="AJ14" s="5">
        <v>1.112152108496847E-2</v>
      </c>
      <c r="AK14" s="5">
        <v>0.19936193709307998</v>
      </c>
      <c r="AL14" s="5">
        <v>7.497836192139104E-2</v>
      </c>
      <c r="AM14" s="5">
        <v>0.15159281764235094</v>
      </c>
      <c r="AN14" s="5">
        <v>0.10893706403328714</v>
      </c>
      <c r="AO14" s="5">
        <v>1.1828055277805892E-2</v>
      </c>
      <c r="AP14" s="5">
        <v>4.8345263962643586E-3</v>
      </c>
      <c r="AQ14" s="5">
        <v>7.8288829881676487E-4</v>
      </c>
      <c r="AR14" s="5">
        <v>0</v>
      </c>
      <c r="AS14" s="5">
        <v>0</v>
      </c>
      <c r="AT14" s="5">
        <v>1.169299999590737E-3</v>
      </c>
      <c r="AU14" s="5">
        <v>0</v>
      </c>
      <c r="AV14" s="1">
        <v>0.99999999999999978</v>
      </c>
    </row>
    <row r="15" spans="1:48">
      <c r="A15" s="1">
        <v>54.6</v>
      </c>
      <c r="B15" s="1">
        <v>2.21</v>
      </c>
      <c r="C15" s="1">
        <v>14.8</v>
      </c>
      <c r="D15" s="1">
        <v>9.4</v>
      </c>
      <c r="E15" s="1">
        <v>5.0999999999999996</v>
      </c>
      <c r="F15" s="1">
        <v>8.6</v>
      </c>
      <c r="G15" s="1">
        <v>3.33</v>
      </c>
      <c r="H15" s="1">
        <v>1.37</v>
      </c>
      <c r="I15" s="1">
        <v>0.15</v>
      </c>
      <c r="J15" s="1">
        <v>0.47</v>
      </c>
      <c r="K15" s="1"/>
      <c r="L15" s="1"/>
      <c r="M15" s="1"/>
      <c r="N15" s="3">
        <v>100.03</v>
      </c>
      <c r="O15" s="2">
        <v>1140</v>
      </c>
      <c r="P15" s="2">
        <v>1E-4</v>
      </c>
      <c r="Q15" s="2" t="s">
        <v>7</v>
      </c>
      <c r="R15" s="2" t="s">
        <v>96</v>
      </c>
      <c r="S15" s="2" t="s">
        <v>138</v>
      </c>
      <c r="T15" s="5">
        <v>0.90878828229027964</v>
      </c>
      <c r="U15" s="5">
        <v>2.7659574468085105E-2</v>
      </c>
      <c r="V15" s="5">
        <v>0.29030992546096512</v>
      </c>
      <c r="W15" s="5">
        <v>0.13082811412665277</v>
      </c>
      <c r="X15" s="5">
        <v>0.12655086848635236</v>
      </c>
      <c r="Y15" s="5">
        <v>0.15335235378031384</v>
      </c>
      <c r="Z15" s="5">
        <v>0.1074540174249758</v>
      </c>
      <c r="AA15" s="5">
        <v>2.9087048832271763E-2</v>
      </c>
      <c r="AB15" s="5">
        <v>2.11446292641669E-3</v>
      </c>
      <c r="AC15" s="5">
        <v>6.6222832787347207E-3</v>
      </c>
      <c r="AD15" s="5">
        <v>0</v>
      </c>
      <c r="AE15" s="5">
        <v>0</v>
      </c>
      <c r="AF15" s="5">
        <v>0</v>
      </c>
      <c r="AG15" s="1">
        <v>1.782766931075048</v>
      </c>
      <c r="AH15" s="1"/>
      <c r="AI15" s="5">
        <v>0.50976281108280386</v>
      </c>
      <c r="AJ15" s="5">
        <v>1.5514969447748151E-2</v>
      </c>
      <c r="AK15" s="5">
        <v>0.16284233255656239</v>
      </c>
      <c r="AL15" s="5">
        <v>7.3384866998716713E-2</v>
      </c>
      <c r="AM15" s="5">
        <v>7.0985649487024849E-2</v>
      </c>
      <c r="AN15" s="5">
        <v>8.601929456243558E-2</v>
      </c>
      <c r="AO15" s="5">
        <v>6.0273732674735361E-2</v>
      </c>
      <c r="AP15" s="5">
        <v>1.6315676673860909E-2</v>
      </c>
      <c r="AQ15" s="5">
        <v>1.1860568476786935E-3</v>
      </c>
      <c r="AR15" s="5">
        <v>3.7146096684334035E-3</v>
      </c>
      <c r="AS15" s="5">
        <v>0</v>
      </c>
      <c r="AT15" s="5">
        <v>0</v>
      </c>
      <c r="AU15" s="5">
        <v>0</v>
      </c>
      <c r="AV15" s="1">
        <v>1</v>
      </c>
    </row>
    <row r="16" spans="1:48">
      <c r="A16" s="1">
        <v>49.8</v>
      </c>
      <c r="B16" s="1">
        <v>1.92</v>
      </c>
      <c r="C16" s="1">
        <v>16.899999999999999</v>
      </c>
      <c r="D16" s="1">
        <v>8.1</v>
      </c>
      <c r="E16" s="1">
        <v>6.9</v>
      </c>
      <c r="F16" s="1">
        <v>9.6999999999999993</v>
      </c>
      <c r="G16" s="1">
        <v>3.8</v>
      </c>
      <c r="H16" s="1">
        <v>1.33</v>
      </c>
      <c r="I16" s="1">
        <v>0.21</v>
      </c>
      <c r="J16" s="1"/>
      <c r="K16" s="1"/>
      <c r="L16" s="1"/>
      <c r="M16" s="1"/>
      <c r="N16" s="3">
        <v>98.66</v>
      </c>
      <c r="O16" s="2">
        <v>1175</v>
      </c>
      <c r="P16" s="2">
        <v>1E-4</v>
      </c>
      <c r="Q16" s="2" t="s">
        <v>5</v>
      </c>
      <c r="R16" s="2"/>
      <c r="S16" s="2" t="s">
        <v>140</v>
      </c>
      <c r="T16" s="5">
        <v>0.82889480692410122</v>
      </c>
      <c r="U16" s="5">
        <v>2.4030037546933666E-2</v>
      </c>
      <c r="V16" s="5">
        <v>0.33150255001961554</v>
      </c>
      <c r="W16" s="5">
        <v>0.11273486430062631</v>
      </c>
      <c r="X16" s="5">
        <v>0.17121588089330028</v>
      </c>
      <c r="Y16" s="5">
        <v>0.17296718972895864</v>
      </c>
      <c r="Z16" s="5">
        <v>0.12262020006453694</v>
      </c>
      <c r="AA16" s="5">
        <v>2.8237791932059449E-2</v>
      </c>
      <c r="AB16" s="5">
        <v>2.9602480969833662E-3</v>
      </c>
      <c r="AC16" s="5">
        <v>0</v>
      </c>
      <c r="AD16" s="5">
        <v>0</v>
      </c>
      <c r="AE16" s="5">
        <v>0</v>
      </c>
      <c r="AF16" s="5">
        <v>0</v>
      </c>
      <c r="AG16" s="1">
        <v>1.7951635695071155</v>
      </c>
      <c r="AH16" s="1"/>
      <c r="AI16" s="5">
        <v>0.46173776083907753</v>
      </c>
      <c r="AJ16" s="5">
        <v>1.338598774791949E-2</v>
      </c>
      <c r="AK16" s="5">
        <v>0.18466425881772638</v>
      </c>
      <c r="AL16" s="5">
        <v>6.2799215745882736E-2</v>
      </c>
      <c r="AM16" s="5">
        <v>9.5376200699254232E-2</v>
      </c>
      <c r="AN16" s="5">
        <v>9.635177131878235E-2</v>
      </c>
      <c r="AO16" s="5">
        <v>6.8305864795487045E-2</v>
      </c>
      <c r="AP16" s="5">
        <v>1.5729927017075377E-2</v>
      </c>
      <c r="AQ16" s="5">
        <v>1.6490130187947938E-3</v>
      </c>
      <c r="AR16" s="5">
        <v>0</v>
      </c>
      <c r="AS16" s="5">
        <v>0</v>
      </c>
      <c r="AT16" s="5">
        <v>0</v>
      </c>
      <c r="AU16" s="5">
        <v>0</v>
      </c>
      <c r="AV16" s="1">
        <v>1</v>
      </c>
    </row>
    <row r="17" spans="1:48">
      <c r="A17" s="1">
        <v>56.6</v>
      </c>
      <c r="B17" s="1">
        <v>1.45</v>
      </c>
      <c r="C17" s="1">
        <v>15.8</v>
      </c>
      <c r="D17" s="1">
        <v>7.2</v>
      </c>
      <c r="E17" s="1">
        <v>4.9000000000000004</v>
      </c>
      <c r="F17" s="1">
        <v>6.6</v>
      </c>
      <c r="G17" s="1">
        <v>3.8</v>
      </c>
      <c r="H17" s="1">
        <v>1.57</v>
      </c>
      <c r="I17" s="1">
        <v>0.18</v>
      </c>
      <c r="J17" s="1"/>
      <c r="K17" s="1"/>
      <c r="L17" s="1"/>
      <c r="M17" s="1"/>
      <c r="N17" s="3">
        <v>98.100000000000009</v>
      </c>
      <c r="O17" s="2">
        <v>1161</v>
      </c>
      <c r="P17" s="2">
        <v>1E-4</v>
      </c>
      <c r="Q17" s="2" t="s">
        <v>7</v>
      </c>
      <c r="R17" s="2"/>
      <c r="S17" s="2" t="s">
        <v>139</v>
      </c>
      <c r="T17" s="5">
        <v>0.94207723035952073</v>
      </c>
      <c r="U17" s="5">
        <v>1.8147684605757195E-2</v>
      </c>
      <c r="V17" s="5">
        <v>0.30992546096508439</v>
      </c>
      <c r="W17" s="5">
        <v>0.10020876826722339</v>
      </c>
      <c r="X17" s="5">
        <v>0.12158808933002484</v>
      </c>
      <c r="Y17" s="5">
        <v>0.11768901569186875</v>
      </c>
      <c r="Z17" s="5">
        <v>0.12262020006453694</v>
      </c>
      <c r="AA17" s="5">
        <v>3.3333333333333333E-2</v>
      </c>
      <c r="AB17" s="5">
        <v>2.5373555117000281E-3</v>
      </c>
      <c r="AC17" s="5">
        <v>0</v>
      </c>
      <c r="AD17" s="5">
        <v>0</v>
      </c>
      <c r="AE17" s="5">
        <v>0</v>
      </c>
      <c r="AF17" s="5">
        <v>0</v>
      </c>
      <c r="AG17" s="1">
        <v>1.7681271381290498</v>
      </c>
      <c r="AH17" s="1"/>
      <c r="AI17" s="5">
        <v>0.53281079739344039</v>
      </c>
      <c r="AJ17" s="5">
        <v>1.0263789415596117E-2</v>
      </c>
      <c r="AK17" s="5">
        <v>0.17528460158868053</v>
      </c>
      <c r="AL17" s="5">
        <v>5.6675092026051734E-2</v>
      </c>
      <c r="AM17" s="5">
        <v>6.8766598684008501E-2</v>
      </c>
      <c r="AN17" s="5">
        <v>6.6561398868862906E-2</v>
      </c>
      <c r="AO17" s="5">
        <v>6.9350329747377759E-2</v>
      </c>
      <c r="AP17" s="5">
        <v>1.8852339639221376E-2</v>
      </c>
      <c r="AQ17" s="5">
        <v>1.4350526367605783E-3</v>
      </c>
      <c r="AR17" s="5">
        <v>0</v>
      </c>
      <c r="AS17" s="5">
        <v>0</v>
      </c>
      <c r="AT17" s="5">
        <v>0</v>
      </c>
      <c r="AU17" s="5">
        <v>0</v>
      </c>
      <c r="AV17" s="1">
        <v>0.99999999999999989</v>
      </c>
    </row>
    <row r="18" spans="1:48">
      <c r="A18" s="1">
        <v>58.9</v>
      </c>
      <c r="B18" s="1">
        <v>2</v>
      </c>
      <c r="C18" s="1">
        <v>15.4</v>
      </c>
      <c r="D18" s="1">
        <v>8.1</v>
      </c>
      <c r="E18" s="1">
        <v>3.93</v>
      </c>
      <c r="F18" s="1">
        <v>6.4</v>
      </c>
      <c r="G18" s="1">
        <v>3.5</v>
      </c>
      <c r="H18" s="1">
        <v>1.83</v>
      </c>
      <c r="I18" s="1">
        <v>0.23</v>
      </c>
      <c r="J18" s="1">
        <v>0.41</v>
      </c>
      <c r="K18" s="1"/>
      <c r="L18" s="1"/>
      <c r="M18" s="1"/>
      <c r="N18" s="3">
        <v>100.7</v>
      </c>
      <c r="O18" s="2">
        <v>1115</v>
      </c>
      <c r="P18" s="2">
        <v>1E-4</v>
      </c>
      <c r="Q18" s="2" t="s">
        <v>7</v>
      </c>
      <c r="R18" s="2"/>
      <c r="S18" s="1" t="s">
        <v>139</v>
      </c>
      <c r="T18" s="5">
        <v>0.98035952063914777</v>
      </c>
      <c r="U18" s="5">
        <v>2.5031289111389236E-2</v>
      </c>
      <c r="V18" s="5">
        <v>0.30207924676343667</v>
      </c>
      <c r="W18" s="5">
        <v>0.11273486430062631</v>
      </c>
      <c r="X18" s="5">
        <v>9.7518610421836238E-2</v>
      </c>
      <c r="Y18" s="5">
        <v>0.11412268188302425</v>
      </c>
      <c r="Z18" s="5">
        <v>0.11293965795417878</v>
      </c>
      <c r="AA18" s="5">
        <v>3.8853503184713374E-2</v>
      </c>
      <c r="AB18" s="5">
        <v>3.2421764871722585E-3</v>
      </c>
      <c r="AC18" s="5">
        <v>5.7768854133643313E-3</v>
      </c>
      <c r="AD18" s="5">
        <v>0</v>
      </c>
      <c r="AE18" s="5">
        <v>0</v>
      </c>
      <c r="AF18" s="5">
        <v>0</v>
      </c>
      <c r="AG18" s="1">
        <v>1.7926584361588895</v>
      </c>
      <c r="AH18" s="1"/>
      <c r="AI18" s="5">
        <v>0.5468746867025901</v>
      </c>
      <c r="AJ18" s="5">
        <v>1.3963222779361984E-2</v>
      </c>
      <c r="AK18" s="5">
        <v>0.16850909279221016</v>
      </c>
      <c r="AL18" s="5">
        <v>6.2886973907969948E-2</v>
      </c>
      <c r="AM18" s="5">
        <v>5.4398879594033729E-2</v>
      </c>
      <c r="AN18" s="5">
        <v>6.3661141230871465E-2</v>
      </c>
      <c r="AO18" s="5">
        <v>6.3001214105333644E-2</v>
      </c>
      <c r="AP18" s="5">
        <v>2.1673678823035787E-2</v>
      </c>
      <c r="AQ18" s="5">
        <v>1.8085857415868001E-3</v>
      </c>
      <c r="AR18" s="5">
        <v>3.2225243230062295E-3</v>
      </c>
      <c r="AS18" s="5">
        <v>0</v>
      </c>
      <c r="AT18" s="5">
        <v>0</v>
      </c>
      <c r="AU18" s="5">
        <v>0</v>
      </c>
      <c r="AV18" s="1">
        <v>0.99999999999999989</v>
      </c>
    </row>
    <row r="19" spans="1:48">
      <c r="A19" s="1">
        <v>44.07</v>
      </c>
      <c r="B19" s="1">
        <v>1.71</v>
      </c>
      <c r="C19" s="1">
        <v>21.11</v>
      </c>
      <c r="D19" s="1">
        <v>6.8287380000000004</v>
      </c>
      <c r="E19" s="1">
        <v>3.65</v>
      </c>
      <c r="F19" s="1">
        <v>9.1300000000000008</v>
      </c>
      <c r="G19" s="1">
        <v>6.8</v>
      </c>
      <c r="H19" s="1">
        <v>5.82</v>
      </c>
      <c r="I19" s="1">
        <v>0.25</v>
      </c>
      <c r="J19" s="1">
        <v>0.93</v>
      </c>
      <c r="K19" s="1"/>
      <c r="L19" s="1"/>
      <c r="M19" s="1"/>
      <c r="N19" s="3">
        <v>100.29873800000001</v>
      </c>
      <c r="O19" s="2">
        <v>1090</v>
      </c>
      <c r="P19" s="2">
        <v>1E-4</v>
      </c>
      <c r="Q19" s="2" t="s">
        <v>17</v>
      </c>
      <c r="R19" s="2" t="s">
        <v>99</v>
      </c>
      <c r="S19" s="2" t="s">
        <v>141</v>
      </c>
      <c r="T19" s="5">
        <v>0.73352197070572578</v>
      </c>
      <c r="U19" s="5">
        <v>2.1401752190237794E-2</v>
      </c>
      <c r="V19" s="5">
        <v>0.41408395449195762</v>
      </c>
      <c r="W19" s="5">
        <v>9.5041586638830916E-2</v>
      </c>
      <c r="X19" s="5">
        <v>9.0570719602977676E-2</v>
      </c>
      <c r="Y19" s="5">
        <v>0.16280313837375179</v>
      </c>
      <c r="Z19" s="5">
        <v>0.21942562116811876</v>
      </c>
      <c r="AA19" s="5">
        <v>0.12356687898089172</v>
      </c>
      <c r="AB19" s="5">
        <v>3.5241048773611504E-3</v>
      </c>
      <c r="AC19" s="5">
        <v>1.3103666913241045E-2</v>
      </c>
      <c r="AD19" s="5">
        <v>0</v>
      </c>
      <c r="AE19" s="5">
        <v>0</v>
      </c>
      <c r="AF19" s="5">
        <v>0</v>
      </c>
      <c r="AG19" s="1">
        <v>1.8770433939430942</v>
      </c>
      <c r="AH19" s="1"/>
      <c r="AI19" s="5">
        <v>0.39078583535824413</v>
      </c>
      <c r="AJ19" s="5">
        <v>1.1401841992197771E-2</v>
      </c>
      <c r="AK19" s="5">
        <v>0.22060435886998533</v>
      </c>
      <c r="AL19" s="5">
        <v>5.063366512756938E-2</v>
      </c>
      <c r="AM19" s="5">
        <v>4.8251798490772393E-2</v>
      </c>
      <c r="AN19" s="5">
        <v>8.6733817075881334E-2</v>
      </c>
      <c r="AO19" s="5">
        <v>0.11689959959166028</v>
      </c>
      <c r="AP19" s="5">
        <v>6.5830592611562114E-2</v>
      </c>
      <c r="AQ19" s="5">
        <v>1.8774765083923201E-3</v>
      </c>
      <c r="AR19" s="5">
        <v>6.9810143737349881E-3</v>
      </c>
      <c r="AS19" s="5">
        <v>0</v>
      </c>
      <c r="AT19" s="5">
        <v>0</v>
      </c>
      <c r="AU19" s="5">
        <v>0</v>
      </c>
      <c r="AV19" s="1">
        <v>1</v>
      </c>
    </row>
    <row r="20" spans="1:48">
      <c r="A20" s="1">
        <v>43.42</v>
      </c>
      <c r="B20" s="1">
        <v>1.71</v>
      </c>
      <c r="C20" s="1">
        <v>18.68</v>
      </c>
      <c r="D20" s="1">
        <v>7.6256920000000008</v>
      </c>
      <c r="E20" s="1">
        <v>4.17</v>
      </c>
      <c r="F20" s="1">
        <v>9.65</v>
      </c>
      <c r="G20" s="1">
        <v>6.57</v>
      </c>
      <c r="H20" s="1">
        <v>5.83</v>
      </c>
      <c r="I20" s="1">
        <v>0.27</v>
      </c>
      <c r="J20" s="1">
        <v>1.48</v>
      </c>
      <c r="K20" s="1"/>
      <c r="L20" s="1"/>
      <c r="M20" s="1"/>
      <c r="N20" s="3">
        <v>99.405692000000002</v>
      </c>
      <c r="O20" s="2">
        <v>1090</v>
      </c>
      <c r="P20" s="2">
        <v>1E-4</v>
      </c>
      <c r="Q20" s="2" t="s">
        <v>63</v>
      </c>
      <c r="R20" s="2"/>
      <c r="S20" s="2" t="s">
        <v>141</v>
      </c>
      <c r="T20" s="5">
        <v>0.72270306258322237</v>
      </c>
      <c r="U20" s="5">
        <v>2.1401752190237794E-2</v>
      </c>
      <c r="V20" s="5">
        <v>0.36641820321694785</v>
      </c>
      <c r="W20" s="5">
        <v>0.10613350034794714</v>
      </c>
      <c r="X20" s="5">
        <v>0.10347394540942928</v>
      </c>
      <c r="Y20" s="5">
        <v>0.17207560627674751</v>
      </c>
      <c r="Z20" s="5">
        <v>0.21200387221684416</v>
      </c>
      <c r="AA20" s="5">
        <v>0.1237791932059448</v>
      </c>
      <c r="AB20" s="5">
        <v>3.8060332675500428E-3</v>
      </c>
      <c r="AC20" s="5">
        <v>2.0853147345802951E-2</v>
      </c>
      <c r="AD20" s="5">
        <v>0</v>
      </c>
      <c r="AE20" s="5">
        <v>0</v>
      </c>
      <c r="AF20" s="5">
        <v>0</v>
      </c>
      <c r="AG20" s="1">
        <v>1.8526483160606739</v>
      </c>
      <c r="AH20" s="1"/>
      <c r="AI20" s="5">
        <v>0.39009187891629721</v>
      </c>
      <c r="AJ20" s="5">
        <v>1.1551977784831177E-2</v>
      </c>
      <c r="AK20" s="5">
        <v>0.19778076607441114</v>
      </c>
      <c r="AL20" s="5">
        <v>5.728745138938246E-2</v>
      </c>
      <c r="AM20" s="5">
        <v>5.5851909135916394E-2</v>
      </c>
      <c r="AN20" s="5">
        <v>9.2880880189196172E-2</v>
      </c>
      <c r="AO20" s="5">
        <v>0.11443287448512224</v>
      </c>
      <c r="AP20" s="5">
        <v>6.6812029100665568E-2</v>
      </c>
      <c r="AQ20" s="5">
        <v>2.0543743972104181E-3</v>
      </c>
      <c r="AR20" s="5">
        <v>1.1255858526967194E-2</v>
      </c>
      <c r="AS20" s="5">
        <v>0</v>
      </c>
      <c r="AT20" s="5">
        <v>0</v>
      </c>
      <c r="AU20" s="5">
        <v>0</v>
      </c>
      <c r="AV20" s="1">
        <v>1</v>
      </c>
    </row>
    <row r="21" spans="1:48">
      <c r="A21" s="1">
        <v>43.68</v>
      </c>
      <c r="B21" s="1">
        <v>1.23</v>
      </c>
      <c r="C21" s="1">
        <v>20.02</v>
      </c>
      <c r="D21" s="1">
        <v>6.1487579999999999</v>
      </c>
      <c r="E21" s="1">
        <v>4.34</v>
      </c>
      <c r="F21" s="1">
        <v>11.6</v>
      </c>
      <c r="G21" s="1">
        <v>5.77</v>
      </c>
      <c r="H21" s="1">
        <v>5.99</v>
      </c>
      <c r="I21" s="1">
        <v>0.32</v>
      </c>
      <c r="J21" s="1">
        <v>0.68</v>
      </c>
      <c r="K21" s="1"/>
      <c r="L21" s="1"/>
      <c r="M21" s="1"/>
      <c r="N21" s="3">
        <v>99.778757999999982</v>
      </c>
      <c r="O21" s="2">
        <v>1099</v>
      </c>
      <c r="P21" s="2">
        <v>1E-4</v>
      </c>
      <c r="Q21" s="2" t="s">
        <v>142</v>
      </c>
      <c r="R21" s="2"/>
      <c r="S21" s="2" t="s">
        <v>141</v>
      </c>
      <c r="T21" s="5">
        <v>0.72703062583222366</v>
      </c>
      <c r="U21" s="5">
        <v>1.5394242803504378E-2</v>
      </c>
      <c r="V21" s="5">
        <v>0.39270302079246766</v>
      </c>
      <c r="W21" s="5">
        <v>8.5577703549060552E-2</v>
      </c>
      <c r="X21" s="5">
        <v>0.1076923076923077</v>
      </c>
      <c r="Y21" s="5">
        <v>0.20684736091298145</v>
      </c>
      <c r="Z21" s="5">
        <v>0.186189093255889</v>
      </c>
      <c r="AA21" s="5">
        <v>0.12717622080679405</v>
      </c>
      <c r="AB21" s="5">
        <v>4.5108542430222724E-3</v>
      </c>
      <c r="AC21" s="5">
        <v>9.5811758075310879E-3</v>
      </c>
      <c r="AD21" s="5">
        <v>0</v>
      </c>
      <c r="AE21" s="5">
        <v>0</v>
      </c>
      <c r="AF21" s="5">
        <v>0</v>
      </c>
      <c r="AG21" s="1">
        <v>1.8627026056957821</v>
      </c>
      <c r="AH21" s="1"/>
      <c r="AI21" s="5">
        <v>0.39030955537889167</v>
      </c>
      <c r="AJ21" s="5">
        <v>8.2644662419174061E-3</v>
      </c>
      <c r="AK21" s="5">
        <v>0.21082432568229531</v>
      </c>
      <c r="AL21" s="5">
        <v>4.5942762568421058E-2</v>
      </c>
      <c r="AM21" s="5">
        <v>5.78150840413309E-2</v>
      </c>
      <c r="AN21" s="5">
        <v>0.11104690586703561</v>
      </c>
      <c r="AO21" s="5">
        <v>9.9956424974421032E-2</v>
      </c>
      <c r="AP21" s="5">
        <v>6.8275107587176781E-2</v>
      </c>
      <c r="AQ21" s="5">
        <v>2.4216717307577484E-3</v>
      </c>
      <c r="AR21" s="5">
        <v>5.1436959277523517E-3</v>
      </c>
      <c r="AS21" s="5">
        <v>0</v>
      </c>
      <c r="AT21" s="5">
        <v>0</v>
      </c>
      <c r="AU21" s="5">
        <v>0</v>
      </c>
      <c r="AV21" s="1">
        <v>0.99999999999999989</v>
      </c>
    </row>
    <row r="22" spans="1:48">
      <c r="A22" s="1">
        <v>49.6</v>
      </c>
      <c r="B22" s="1">
        <v>0.68</v>
      </c>
      <c r="C22" s="1">
        <v>16.399999999999999</v>
      </c>
      <c r="D22" s="1">
        <v>9.7100000000000009</v>
      </c>
      <c r="E22" s="1">
        <v>9.76</v>
      </c>
      <c r="F22" s="1">
        <v>12.1</v>
      </c>
      <c r="G22" s="1">
        <v>1.69</v>
      </c>
      <c r="H22" s="1">
        <v>0.1</v>
      </c>
      <c r="I22" s="1">
        <v>0.15</v>
      </c>
      <c r="J22" s="1"/>
      <c r="K22" s="1"/>
      <c r="L22" s="1">
        <v>0.1</v>
      </c>
      <c r="M22" s="1"/>
      <c r="N22" s="3">
        <v>100.29</v>
      </c>
      <c r="O22" s="2">
        <v>1211</v>
      </c>
      <c r="P22" s="2">
        <v>1E-4</v>
      </c>
      <c r="Q22" s="2" t="s">
        <v>13</v>
      </c>
      <c r="R22" s="2" t="s">
        <v>155</v>
      </c>
      <c r="S22" s="2" t="s">
        <v>137</v>
      </c>
      <c r="T22" s="5">
        <v>0.82556591211717711</v>
      </c>
      <c r="U22" s="5">
        <v>8.5106382978723406E-3</v>
      </c>
      <c r="V22" s="5">
        <v>0.32169478226755588</v>
      </c>
      <c r="W22" s="5">
        <v>0.135142658315936</v>
      </c>
      <c r="X22" s="5">
        <v>0.24218362282878414</v>
      </c>
      <c r="Y22" s="5">
        <v>0.21576319543509273</v>
      </c>
      <c r="Z22" s="5">
        <v>5.4533720555017748E-2</v>
      </c>
      <c r="AA22" s="5">
        <v>2.1231422505307855E-3</v>
      </c>
      <c r="AB22" s="5">
        <v>2.11446292641669E-3</v>
      </c>
      <c r="AC22" s="5">
        <v>0</v>
      </c>
      <c r="AD22" s="5">
        <v>0</v>
      </c>
      <c r="AE22" s="5">
        <v>1.3158760444766102E-3</v>
      </c>
      <c r="AF22" s="5">
        <v>0</v>
      </c>
      <c r="AG22" s="1">
        <v>1.8089480110388603</v>
      </c>
      <c r="AH22" s="1"/>
      <c r="AI22" s="5">
        <v>0.45637901536101255</v>
      </c>
      <c r="AJ22" s="5">
        <v>4.7047445509419417E-3</v>
      </c>
      <c r="AK22" s="5">
        <v>0.17783528343791918</v>
      </c>
      <c r="AL22" s="5">
        <v>7.4707873024125751E-2</v>
      </c>
      <c r="AM22" s="5">
        <v>0.13388091938015431</v>
      </c>
      <c r="AN22" s="5">
        <v>0.11927550936700615</v>
      </c>
      <c r="AO22" s="5">
        <v>3.0146648893297708E-2</v>
      </c>
      <c r="AP22" s="5">
        <v>1.1736889272519705E-3</v>
      </c>
      <c r="AQ22" s="5">
        <v>1.1688909319192515E-3</v>
      </c>
      <c r="AR22" s="5">
        <v>0</v>
      </c>
      <c r="AS22" s="5">
        <v>0</v>
      </c>
      <c r="AT22" s="5">
        <v>7.2742612637104816E-4</v>
      </c>
      <c r="AU22" s="5">
        <v>0</v>
      </c>
      <c r="AV22" s="1">
        <v>0.99999999999999989</v>
      </c>
    </row>
    <row r="23" spans="1:48">
      <c r="A23" s="1">
        <v>49.2</v>
      </c>
      <c r="B23" s="1">
        <v>0.66</v>
      </c>
      <c r="C23" s="1">
        <v>16.100000000000001</v>
      </c>
      <c r="D23" s="1">
        <v>10.6</v>
      </c>
      <c r="E23" s="1">
        <v>9.58</v>
      </c>
      <c r="F23" s="1">
        <v>12.1</v>
      </c>
      <c r="G23" s="1">
        <v>1.6</v>
      </c>
      <c r="H23" s="1">
        <v>0.1</v>
      </c>
      <c r="I23" s="1">
        <v>0.15</v>
      </c>
      <c r="J23" s="1"/>
      <c r="K23" s="1"/>
      <c r="L23" s="1">
        <v>0.09</v>
      </c>
      <c r="M23" s="1"/>
      <c r="N23" s="3">
        <v>100.17999999999999</v>
      </c>
      <c r="O23" s="2">
        <v>1199</v>
      </c>
      <c r="P23" s="2">
        <v>1E-4</v>
      </c>
      <c r="Q23" s="2" t="s">
        <v>13</v>
      </c>
      <c r="R23" s="2"/>
      <c r="S23" s="2" t="s">
        <v>137</v>
      </c>
      <c r="T23" s="5">
        <v>0.81890812250332901</v>
      </c>
      <c r="U23" s="5">
        <v>8.260325406758447E-3</v>
      </c>
      <c r="V23" s="5">
        <v>0.31581012161632016</v>
      </c>
      <c r="W23" s="5">
        <v>0.14752957550452331</v>
      </c>
      <c r="X23" s="5">
        <v>0.23771712158808936</v>
      </c>
      <c r="Y23" s="5">
        <v>0.21576319543509273</v>
      </c>
      <c r="Z23" s="5">
        <v>5.1629557921910298E-2</v>
      </c>
      <c r="AA23" s="5">
        <v>2.1231422505307855E-3</v>
      </c>
      <c r="AB23" s="5">
        <v>2.11446292641669E-3</v>
      </c>
      <c r="AC23" s="5">
        <v>0</v>
      </c>
      <c r="AD23" s="5">
        <v>0</v>
      </c>
      <c r="AE23" s="5">
        <v>1.1842884400289492E-3</v>
      </c>
      <c r="AF23" s="5">
        <v>0</v>
      </c>
      <c r="AG23" s="1">
        <v>1.801039913593</v>
      </c>
      <c r="AH23" s="1"/>
      <c r="AI23" s="5">
        <v>0.45468627114967219</v>
      </c>
      <c r="AJ23" s="5">
        <v>4.5864199590554553E-3</v>
      </c>
      <c r="AK23" s="5">
        <v>0.17534876336321278</v>
      </c>
      <c r="AL23" s="5">
        <v>8.1913551382771926E-2</v>
      </c>
      <c r="AM23" s="5">
        <v>0.13198881368145449</v>
      </c>
      <c r="AN23" s="5">
        <v>0.11979923032613647</v>
      </c>
      <c r="AO23" s="5">
        <v>2.8666526228678334E-2</v>
      </c>
      <c r="AP23" s="5">
        <v>1.1788424201522579E-3</v>
      </c>
      <c r="AQ23" s="5">
        <v>1.1740233575381592E-3</v>
      </c>
      <c r="AR23" s="5">
        <v>0</v>
      </c>
      <c r="AS23" s="5">
        <v>0</v>
      </c>
      <c r="AT23" s="5">
        <v>6.5755813132777432E-4</v>
      </c>
      <c r="AU23" s="5">
        <v>0</v>
      </c>
      <c r="AV23" s="1">
        <v>0.99999999999999978</v>
      </c>
    </row>
    <row r="24" spans="1:48">
      <c r="A24" s="1">
        <v>49.7</v>
      </c>
      <c r="B24" s="1">
        <v>0.8</v>
      </c>
      <c r="C24" s="1">
        <v>15.5</v>
      </c>
      <c r="D24" s="1">
        <v>10.8</v>
      </c>
      <c r="E24" s="1">
        <v>8.8000000000000007</v>
      </c>
      <c r="F24" s="1">
        <v>12.3</v>
      </c>
      <c r="G24" s="1">
        <v>1.77</v>
      </c>
      <c r="H24" s="1">
        <v>0.11</v>
      </c>
      <c r="I24" s="1">
        <v>0.15</v>
      </c>
      <c r="J24" s="1"/>
      <c r="K24" s="1"/>
      <c r="L24" s="1">
        <v>0.06</v>
      </c>
      <c r="M24" s="1"/>
      <c r="N24" s="3">
        <v>99.99</v>
      </c>
      <c r="O24" s="2">
        <v>1196</v>
      </c>
      <c r="P24" s="2">
        <v>1E-4</v>
      </c>
      <c r="Q24" s="2" t="s">
        <v>9</v>
      </c>
      <c r="R24" s="2"/>
      <c r="S24" s="2" t="s">
        <v>137</v>
      </c>
      <c r="T24" s="5">
        <v>0.82723035952063917</v>
      </c>
      <c r="U24" s="5">
        <v>1.0012515644555695E-2</v>
      </c>
      <c r="V24" s="5">
        <v>0.30404080031384861</v>
      </c>
      <c r="W24" s="5">
        <v>0.15031315240083509</v>
      </c>
      <c r="X24" s="5">
        <v>0.21836228287841195</v>
      </c>
      <c r="Y24" s="5">
        <v>0.21932952924393725</v>
      </c>
      <c r="Z24" s="5">
        <v>5.7115198451113264E-2</v>
      </c>
      <c r="AA24" s="5">
        <v>2.335456475583864E-3</v>
      </c>
      <c r="AB24" s="5">
        <v>2.11446292641669E-3</v>
      </c>
      <c r="AC24" s="5">
        <v>0</v>
      </c>
      <c r="AD24" s="5">
        <v>0</v>
      </c>
      <c r="AE24" s="5">
        <v>7.8952562668596616E-4</v>
      </c>
      <c r="AF24" s="5">
        <v>0</v>
      </c>
      <c r="AG24" s="1">
        <v>1.7916432834820277</v>
      </c>
      <c r="AH24" s="1"/>
      <c r="AI24" s="5">
        <v>0.46171599399682467</v>
      </c>
      <c r="AJ24" s="5">
        <v>5.58845376022427E-3</v>
      </c>
      <c r="AK24" s="5">
        <v>0.16969940563333041</v>
      </c>
      <c r="AL24" s="5">
        <v>8.3896807911842855E-2</v>
      </c>
      <c r="AM24" s="5">
        <v>0.12187821364419631</v>
      </c>
      <c r="AN24" s="5">
        <v>0.12241807912659607</v>
      </c>
      <c r="AO24" s="5">
        <v>3.1878666349314168E-2</v>
      </c>
      <c r="AP24" s="5">
        <v>1.3035276034663243E-3</v>
      </c>
      <c r="AQ24" s="5">
        <v>1.1801807569123178E-3</v>
      </c>
      <c r="AR24" s="5">
        <v>0</v>
      </c>
      <c r="AS24" s="5">
        <v>0</v>
      </c>
      <c r="AT24" s="5">
        <v>4.4067121729250523E-4</v>
      </c>
      <c r="AU24" s="5">
        <v>0</v>
      </c>
      <c r="AV24" s="1">
        <v>0.99999999999999978</v>
      </c>
    </row>
    <row r="25" spans="1:48">
      <c r="A25" s="1">
        <v>51.1</v>
      </c>
      <c r="B25" s="1">
        <v>1.65</v>
      </c>
      <c r="C25" s="1">
        <v>13.2</v>
      </c>
      <c r="D25" s="1">
        <v>12.5</v>
      </c>
      <c r="E25" s="1">
        <v>7.32</v>
      </c>
      <c r="F25" s="1">
        <v>11.4</v>
      </c>
      <c r="G25" s="1">
        <v>1.39</v>
      </c>
      <c r="H25" s="1">
        <v>0.18</v>
      </c>
      <c r="I25" s="1">
        <v>0.1</v>
      </c>
      <c r="J25" s="1"/>
      <c r="K25" s="1"/>
      <c r="L25" s="1">
        <v>0.03</v>
      </c>
      <c r="M25" s="1"/>
      <c r="N25" s="3">
        <v>98.870000000000019</v>
      </c>
      <c r="O25" s="2">
        <v>1166</v>
      </c>
      <c r="P25" s="2">
        <v>1E-4</v>
      </c>
      <c r="Q25" s="2" t="s">
        <v>10</v>
      </c>
      <c r="R25" s="2"/>
      <c r="S25" s="2" t="s">
        <v>137</v>
      </c>
      <c r="T25" s="5">
        <v>0.85053262316910794</v>
      </c>
      <c r="U25" s="5">
        <v>2.0650813516896117E-2</v>
      </c>
      <c r="V25" s="5">
        <v>0.25892506865437426</v>
      </c>
      <c r="W25" s="5">
        <v>0.17397355601948505</v>
      </c>
      <c r="X25" s="5">
        <v>0.1816377171215881</v>
      </c>
      <c r="Y25" s="5">
        <v>0.20328102710413695</v>
      </c>
      <c r="Z25" s="5">
        <v>4.4853178444659567E-2</v>
      </c>
      <c r="AA25" s="5">
        <v>3.8216560509554136E-3</v>
      </c>
      <c r="AB25" s="5">
        <v>1.4096419509444602E-3</v>
      </c>
      <c r="AC25" s="5">
        <v>0</v>
      </c>
      <c r="AD25" s="5">
        <v>0</v>
      </c>
      <c r="AE25" s="5">
        <v>3.9476281334298308E-4</v>
      </c>
      <c r="AF25" s="5">
        <v>0</v>
      </c>
      <c r="AG25" s="1">
        <v>1.7394800448454908</v>
      </c>
      <c r="AH25" s="1"/>
      <c r="AI25" s="5">
        <v>0.48895796516289236</v>
      </c>
      <c r="AJ25" s="5">
        <v>1.1871831228009531E-2</v>
      </c>
      <c r="AK25" s="5">
        <v>0.14885199138767544</v>
      </c>
      <c r="AL25" s="5">
        <v>0.10001468917968429</v>
      </c>
      <c r="AM25" s="5">
        <v>0.1044206960923901</v>
      </c>
      <c r="AN25" s="5">
        <v>0.1168630980887127</v>
      </c>
      <c r="AO25" s="5">
        <v>2.5785394076563637E-2</v>
      </c>
      <c r="AP25" s="5">
        <v>2.1970105735216248E-3</v>
      </c>
      <c r="AQ25" s="5">
        <v>8.1038121427237848E-4</v>
      </c>
      <c r="AR25" s="5">
        <v>0</v>
      </c>
      <c r="AS25" s="5">
        <v>0</v>
      </c>
      <c r="AT25" s="5">
        <v>2.2694299627797561E-4</v>
      </c>
      <c r="AU25" s="5">
        <v>0</v>
      </c>
      <c r="AV25" s="1">
        <v>1</v>
      </c>
    </row>
    <row r="26" spans="1:48">
      <c r="A26" s="1">
        <v>50.4</v>
      </c>
      <c r="B26" s="1">
        <v>1.51</v>
      </c>
      <c r="C26" s="1">
        <v>12.6</v>
      </c>
      <c r="D26" s="1">
        <v>13.6</v>
      </c>
      <c r="E26" s="1">
        <v>6.61</v>
      </c>
      <c r="F26" s="1">
        <v>11.2</v>
      </c>
      <c r="G26" s="1">
        <v>1.25</v>
      </c>
      <c r="H26" s="1">
        <v>0.14000000000000001</v>
      </c>
      <c r="I26" s="1">
        <v>0.14000000000000001</v>
      </c>
      <c r="J26" s="1"/>
      <c r="K26" s="1"/>
      <c r="L26" s="1">
        <v>0.05</v>
      </c>
      <c r="M26" s="1"/>
      <c r="N26" s="3">
        <v>97.499999999999986</v>
      </c>
      <c r="O26" s="2">
        <v>1131</v>
      </c>
      <c r="P26" s="2">
        <v>1E-4</v>
      </c>
      <c r="Q26" s="2" t="s">
        <v>10</v>
      </c>
      <c r="R26" s="2"/>
      <c r="S26" s="2" t="s">
        <v>137</v>
      </c>
      <c r="T26" s="5">
        <v>0.83888149134487355</v>
      </c>
      <c r="U26" s="5">
        <v>1.8898623279098872E-2</v>
      </c>
      <c r="V26" s="5">
        <v>0.24715574735190271</v>
      </c>
      <c r="W26" s="5">
        <v>0.18928322894919974</v>
      </c>
      <c r="X26" s="5">
        <v>0.16401985111662534</v>
      </c>
      <c r="Y26" s="5">
        <v>0.19971469329529243</v>
      </c>
      <c r="Z26" s="5">
        <v>4.0335592126492417E-2</v>
      </c>
      <c r="AA26" s="5">
        <v>2.9723991507431E-3</v>
      </c>
      <c r="AB26" s="5">
        <v>1.9734987313222443E-3</v>
      </c>
      <c r="AC26" s="5">
        <v>0</v>
      </c>
      <c r="AD26" s="5">
        <v>0</v>
      </c>
      <c r="AE26" s="5">
        <v>6.5793802223830511E-4</v>
      </c>
      <c r="AF26" s="5">
        <v>0</v>
      </c>
      <c r="AG26" s="1">
        <v>1.7038930633677887</v>
      </c>
      <c r="AH26" s="1"/>
      <c r="AI26" s="5">
        <v>0.49233224160605632</v>
      </c>
      <c r="AJ26" s="5">
        <v>1.1091437417877185E-2</v>
      </c>
      <c r="AK26" s="5">
        <v>0.14505355568699421</v>
      </c>
      <c r="AL26" s="5">
        <v>0.11108867863754111</v>
      </c>
      <c r="AM26" s="5">
        <v>9.6261822201703123E-2</v>
      </c>
      <c r="AN26" s="5">
        <v>0.11721081421656308</v>
      </c>
      <c r="AO26" s="5">
        <v>2.3672607743802934E-2</v>
      </c>
      <c r="AP26" s="5">
        <v>1.7444751754949199E-3</v>
      </c>
      <c r="AQ26" s="5">
        <v>1.1582292185764128E-3</v>
      </c>
      <c r="AR26" s="5">
        <v>0</v>
      </c>
      <c r="AS26" s="5">
        <v>0</v>
      </c>
      <c r="AT26" s="5">
        <v>3.8613809539072457E-4</v>
      </c>
      <c r="AU26" s="5">
        <v>0</v>
      </c>
      <c r="AV26" s="1">
        <v>1</v>
      </c>
    </row>
    <row r="27" spans="1:48">
      <c r="A27" s="1">
        <v>53.1</v>
      </c>
      <c r="B27" s="1">
        <v>1.41</v>
      </c>
      <c r="C27" s="1">
        <v>14.3</v>
      </c>
      <c r="D27" s="1">
        <v>7.87</v>
      </c>
      <c r="E27" s="1">
        <v>8.1300000000000008</v>
      </c>
      <c r="F27" s="1">
        <v>11.8</v>
      </c>
      <c r="G27" s="1">
        <v>1.69</v>
      </c>
      <c r="H27" s="1">
        <v>0.1</v>
      </c>
      <c r="I27" s="1">
        <v>0.18</v>
      </c>
      <c r="J27" s="1"/>
      <c r="K27" s="1"/>
      <c r="L27" s="1">
        <v>0.1</v>
      </c>
      <c r="M27" s="1"/>
      <c r="N27" s="3">
        <v>98.679999999999993</v>
      </c>
      <c r="O27" s="2">
        <v>1193</v>
      </c>
      <c r="P27" s="2">
        <v>1E-4</v>
      </c>
      <c r="Q27" s="2" t="s">
        <v>13</v>
      </c>
      <c r="R27" s="2"/>
      <c r="S27" s="2" t="s">
        <v>138</v>
      </c>
      <c r="T27" s="5">
        <v>0.88382157123834892</v>
      </c>
      <c r="U27" s="5">
        <v>1.7647058823529408E-2</v>
      </c>
      <c r="V27" s="5">
        <v>0.28050215770890546</v>
      </c>
      <c r="W27" s="5">
        <v>0.10953375086986779</v>
      </c>
      <c r="X27" s="5">
        <v>0.20173697270471466</v>
      </c>
      <c r="Y27" s="5">
        <v>0.21041369472182597</v>
      </c>
      <c r="Z27" s="5">
        <v>5.4533720555017748E-2</v>
      </c>
      <c r="AA27" s="5">
        <v>2.1231422505307855E-3</v>
      </c>
      <c r="AB27" s="5">
        <v>2.5373555117000281E-3</v>
      </c>
      <c r="AC27" s="5">
        <v>0</v>
      </c>
      <c r="AD27" s="5">
        <v>0</v>
      </c>
      <c r="AE27" s="5">
        <v>1.3158760444766102E-3</v>
      </c>
      <c r="AF27" s="5">
        <v>0</v>
      </c>
      <c r="AG27" s="1">
        <v>1.7641653004289177</v>
      </c>
      <c r="AH27" s="1"/>
      <c r="AI27" s="5">
        <v>0.50098569052654374</v>
      </c>
      <c r="AJ27" s="5">
        <v>1.0003064236236205E-2</v>
      </c>
      <c r="AK27" s="5">
        <v>0.1589999291113523</v>
      </c>
      <c r="AL27" s="5">
        <v>6.2088144939273594E-2</v>
      </c>
      <c r="AM27" s="5">
        <v>0.11435264748471517</v>
      </c>
      <c r="AN27" s="5">
        <v>0.11927096325421917</v>
      </c>
      <c r="AO27" s="5">
        <v>3.0911910885991854E-2</v>
      </c>
      <c r="AP27" s="5">
        <v>1.2034826045011714E-3</v>
      </c>
      <c r="AQ27" s="5">
        <v>1.4382753765098577E-3</v>
      </c>
      <c r="AR27" s="5">
        <v>0</v>
      </c>
      <c r="AS27" s="5">
        <v>0</v>
      </c>
      <c r="AT27" s="5">
        <v>7.458915806566902E-4</v>
      </c>
      <c r="AU27" s="5">
        <v>0</v>
      </c>
      <c r="AV27" s="1">
        <v>0.99999999999999989</v>
      </c>
    </row>
    <row r="28" spans="1:48">
      <c r="A28" s="1">
        <v>51.6</v>
      </c>
      <c r="B28" s="1">
        <v>1.58</v>
      </c>
      <c r="C28" s="1">
        <v>13.9</v>
      </c>
      <c r="D28" s="1">
        <v>9.68</v>
      </c>
      <c r="E28" s="1">
        <v>7.71</v>
      </c>
      <c r="F28" s="1">
        <v>11.8</v>
      </c>
      <c r="G28" s="1">
        <v>1.69</v>
      </c>
      <c r="H28" s="1">
        <v>0.38</v>
      </c>
      <c r="I28" s="1">
        <v>0.16</v>
      </c>
      <c r="J28" s="1"/>
      <c r="K28" s="1"/>
      <c r="L28" s="1">
        <v>0.06</v>
      </c>
      <c r="M28" s="1"/>
      <c r="N28" s="3">
        <v>98.559999999999974</v>
      </c>
      <c r="O28" s="2">
        <v>1174</v>
      </c>
      <c r="P28" s="2">
        <v>1E-4</v>
      </c>
      <c r="Q28" s="2" t="s">
        <v>10</v>
      </c>
      <c r="R28" s="2"/>
      <c r="S28" s="2" t="s">
        <v>138</v>
      </c>
      <c r="T28" s="5">
        <v>0.85885486018641821</v>
      </c>
      <c r="U28" s="5">
        <v>1.9774718397997496E-2</v>
      </c>
      <c r="V28" s="5">
        <v>0.27265594350725775</v>
      </c>
      <c r="W28" s="5">
        <v>0.13472512178148921</v>
      </c>
      <c r="X28" s="5">
        <v>0.19131513647642681</v>
      </c>
      <c r="Y28" s="5">
        <v>0.21041369472182597</v>
      </c>
      <c r="Z28" s="5">
        <v>5.4533720555017748E-2</v>
      </c>
      <c r="AA28" s="5">
        <v>8.0679405520169851E-3</v>
      </c>
      <c r="AB28" s="5">
        <v>2.2554271215111362E-3</v>
      </c>
      <c r="AC28" s="5">
        <v>0</v>
      </c>
      <c r="AD28" s="5">
        <v>0</v>
      </c>
      <c r="AE28" s="5">
        <v>7.8952562668596616E-4</v>
      </c>
      <c r="AF28" s="5">
        <v>0</v>
      </c>
      <c r="AG28" s="1">
        <v>1.7533860889266475</v>
      </c>
      <c r="AH28" s="1"/>
      <c r="AI28" s="5">
        <v>0.48982643675026227</v>
      </c>
      <c r="AJ28" s="5">
        <v>1.1278017159416832E-2</v>
      </c>
      <c r="AK28" s="5">
        <v>0.15550251323949238</v>
      </c>
      <c r="AL28" s="5">
        <v>7.6837111137320876E-2</v>
      </c>
      <c r="AM28" s="5">
        <v>0.1091118138125199</v>
      </c>
      <c r="AN28" s="5">
        <v>0.12000419990250566</v>
      </c>
      <c r="AO28" s="5">
        <v>3.1101946627397448E-2</v>
      </c>
      <c r="AP28" s="5">
        <v>4.6013485580667828E-3</v>
      </c>
      <c r="AQ28" s="5">
        <v>1.2863265744807056E-3</v>
      </c>
      <c r="AR28" s="5">
        <v>0</v>
      </c>
      <c r="AS28" s="5">
        <v>0</v>
      </c>
      <c r="AT28" s="5">
        <v>4.5028623853704807E-4</v>
      </c>
      <c r="AU28" s="5">
        <v>0</v>
      </c>
      <c r="AV28" s="1">
        <v>0.99999999999999978</v>
      </c>
    </row>
    <row r="29" spans="1:48">
      <c r="A29" s="1">
        <v>52.9</v>
      </c>
      <c r="B29" s="1">
        <v>2.09</v>
      </c>
      <c r="C29" s="1">
        <v>13.9</v>
      </c>
      <c r="D29" s="1">
        <v>10.199999999999999</v>
      </c>
      <c r="E29" s="1">
        <v>6.92</v>
      </c>
      <c r="F29" s="1">
        <v>10.8</v>
      </c>
      <c r="G29" s="1">
        <v>1.8</v>
      </c>
      <c r="H29" s="1">
        <v>0.49</v>
      </c>
      <c r="I29" s="1">
        <v>0.2</v>
      </c>
      <c r="J29" s="1"/>
      <c r="K29" s="1"/>
      <c r="L29" s="1">
        <v>0.04</v>
      </c>
      <c r="M29" s="1"/>
      <c r="N29" s="3">
        <v>99.34</v>
      </c>
      <c r="O29" s="2">
        <v>1166</v>
      </c>
      <c r="P29" s="2">
        <v>1E-4</v>
      </c>
      <c r="Q29" s="2" t="s">
        <v>10</v>
      </c>
      <c r="R29" s="2"/>
      <c r="S29" s="2" t="s">
        <v>138</v>
      </c>
      <c r="T29" s="5">
        <v>0.88049267643142481</v>
      </c>
      <c r="U29" s="5">
        <v>2.6157697121401747E-2</v>
      </c>
      <c r="V29" s="5">
        <v>0.27265594350725775</v>
      </c>
      <c r="W29" s="5">
        <v>0.14196242171189979</v>
      </c>
      <c r="X29" s="5">
        <v>0.17171215880893301</v>
      </c>
      <c r="Y29" s="5">
        <v>0.19258202567760344</v>
      </c>
      <c r="Z29" s="5">
        <v>5.8083252662149087E-2</v>
      </c>
      <c r="AA29" s="5">
        <v>1.0403397027600849E-2</v>
      </c>
      <c r="AB29" s="5">
        <v>2.8192839018889204E-3</v>
      </c>
      <c r="AC29" s="5">
        <v>0</v>
      </c>
      <c r="AD29" s="5">
        <v>0</v>
      </c>
      <c r="AE29" s="5">
        <v>5.2635041779064407E-4</v>
      </c>
      <c r="AF29" s="5">
        <v>0</v>
      </c>
      <c r="AG29" s="1">
        <v>1.7573952072679502</v>
      </c>
      <c r="AH29" s="1"/>
      <c r="AI29" s="5">
        <v>0.50102143945199462</v>
      </c>
      <c r="AJ29" s="5">
        <v>1.4884356696332722E-2</v>
      </c>
      <c r="AK29" s="5">
        <v>0.15514776777565542</v>
      </c>
      <c r="AL29" s="5">
        <v>8.0780020979228026E-2</v>
      </c>
      <c r="AM29" s="5">
        <v>9.7708334527597265E-2</v>
      </c>
      <c r="AN29" s="5">
        <v>0.10958378905390996</v>
      </c>
      <c r="AO29" s="5">
        <v>3.3050763096392766E-2</v>
      </c>
      <c r="AP29" s="5">
        <v>5.9197822917555288E-3</v>
      </c>
      <c r="AQ29" s="5">
        <v>1.6042401221019512E-3</v>
      </c>
      <c r="AR29" s="5">
        <v>0</v>
      </c>
      <c r="AS29" s="5">
        <v>0</v>
      </c>
      <c r="AT29" s="5">
        <v>2.9950600503167945E-4</v>
      </c>
      <c r="AU29" s="5">
        <v>0</v>
      </c>
      <c r="AV29" s="1">
        <v>0.99999999999999989</v>
      </c>
    </row>
    <row r="30" spans="1:48">
      <c r="A30" s="1">
        <v>51.8</v>
      </c>
      <c r="B30" s="1">
        <v>1.93</v>
      </c>
      <c r="C30" s="1">
        <v>13.8</v>
      </c>
      <c r="D30" s="1">
        <v>9.65</v>
      </c>
      <c r="E30" s="1">
        <v>7.2</v>
      </c>
      <c r="F30" s="1">
        <v>11.4</v>
      </c>
      <c r="G30" s="1">
        <v>2.1</v>
      </c>
      <c r="H30" s="1">
        <v>0.54</v>
      </c>
      <c r="I30" s="1">
        <v>0.21</v>
      </c>
      <c r="J30" s="1"/>
      <c r="K30" s="1"/>
      <c r="L30" s="1">
        <v>0.04</v>
      </c>
      <c r="M30" s="1"/>
      <c r="N30" s="3">
        <v>98.670000000000016</v>
      </c>
      <c r="O30" s="2">
        <v>1165</v>
      </c>
      <c r="P30" s="2">
        <v>1E-4</v>
      </c>
      <c r="Q30" s="2" t="s">
        <v>10</v>
      </c>
      <c r="R30" s="2"/>
      <c r="S30" s="2" t="s">
        <v>138</v>
      </c>
      <c r="T30" s="5">
        <v>0.86218375499334221</v>
      </c>
      <c r="U30" s="5">
        <v>2.4155193992490612E-2</v>
      </c>
      <c r="V30" s="5">
        <v>0.27069438995684586</v>
      </c>
      <c r="W30" s="5">
        <v>0.13430758524704248</v>
      </c>
      <c r="X30" s="5">
        <v>0.17866004962779158</v>
      </c>
      <c r="Y30" s="5">
        <v>0.20328102710413695</v>
      </c>
      <c r="Z30" s="5">
        <v>6.7763794772507269E-2</v>
      </c>
      <c r="AA30" s="5">
        <v>1.1464968152866243E-2</v>
      </c>
      <c r="AB30" s="5">
        <v>2.9602480969833662E-3</v>
      </c>
      <c r="AC30" s="5">
        <v>0</v>
      </c>
      <c r="AD30" s="5">
        <v>0</v>
      </c>
      <c r="AE30" s="5">
        <v>5.2635041779064407E-4</v>
      </c>
      <c r="AF30" s="5">
        <v>0</v>
      </c>
      <c r="AG30" s="1">
        <v>1.7559973623617977</v>
      </c>
      <c r="AH30" s="1"/>
      <c r="AI30" s="5">
        <v>0.49099376426950564</v>
      </c>
      <c r="AJ30" s="5">
        <v>1.3755825897142655E-2</v>
      </c>
      <c r="AK30" s="5">
        <v>0.15415421216394357</v>
      </c>
      <c r="AL30" s="5">
        <v>7.648507231605417E-2</v>
      </c>
      <c r="AM30" s="5">
        <v>0.10174277789773882</v>
      </c>
      <c r="AN30" s="5">
        <v>0.11576385674675851</v>
      </c>
      <c r="AO30" s="5">
        <v>3.858991831363897E-2</v>
      </c>
      <c r="AP30" s="5">
        <v>6.5290349510810104E-3</v>
      </c>
      <c r="AQ30" s="5">
        <v>1.6857930202138027E-3</v>
      </c>
      <c r="AR30" s="5">
        <v>0</v>
      </c>
      <c r="AS30" s="5">
        <v>0</v>
      </c>
      <c r="AT30" s="5">
        <v>2.9974442392254416E-4</v>
      </c>
      <c r="AU30" s="5">
        <v>0</v>
      </c>
      <c r="AV30" s="1">
        <v>0.99999999999999967</v>
      </c>
    </row>
    <row r="31" spans="1:48">
      <c r="A31" s="1">
        <v>52</v>
      </c>
      <c r="B31" s="1">
        <v>2.33</v>
      </c>
      <c r="C31" s="1">
        <v>13.9</v>
      </c>
      <c r="D31" s="1">
        <v>10.199999999999999</v>
      </c>
      <c r="E31" s="1">
        <v>6.81</v>
      </c>
      <c r="F31" s="1">
        <v>11</v>
      </c>
      <c r="G31" s="1">
        <v>1.79</v>
      </c>
      <c r="H31" s="1">
        <v>0.3</v>
      </c>
      <c r="I31" s="1">
        <v>0.2</v>
      </c>
      <c r="J31" s="1"/>
      <c r="K31" s="1"/>
      <c r="L31" s="1">
        <v>0.01</v>
      </c>
      <c r="M31" s="1"/>
      <c r="N31" s="3">
        <v>98.54000000000002</v>
      </c>
      <c r="O31" s="2">
        <v>1166</v>
      </c>
      <c r="P31" s="2">
        <v>1E-4</v>
      </c>
      <c r="Q31" s="2" t="s">
        <v>10</v>
      </c>
      <c r="R31" s="2"/>
      <c r="S31" s="2" t="s">
        <v>138</v>
      </c>
      <c r="T31" s="5">
        <v>0.86551264980026632</v>
      </c>
      <c r="U31" s="5">
        <v>2.9161451814768459E-2</v>
      </c>
      <c r="V31" s="5">
        <v>0.27265594350725775</v>
      </c>
      <c r="W31" s="5">
        <v>0.14196242171189979</v>
      </c>
      <c r="X31" s="5">
        <v>0.16898263027295285</v>
      </c>
      <c r="Y31" s="5">
        <v>0.19614835948644793</v>
      </c>
      <c r="Z31" s="5">
        <v>5.7760567925137146E-2</v>
      </c>
      <c r="AA31" s="5">
        <v>6.3694267515923561E-3</v>
      </c>
      <c r="AB31" s="5">
        <v>2.8192839018889204E-3</v>
      </c>
      <c r="AC31" s="5">
        <v>0</v>
      </c>
      <c r="AD31" s="5">
        <v>0</v>
      </c>
      <c r="AE31" s="5">
        <v>1.3158760444766102E-4</v>
      </c>
      <c r="AF31" s="5">
        <v>0</v>
      </c>
      <c r="AG31" s="1">
        <v>1.7415043227766593</v>
      </c>
      <c r="AH31" s="1"/>
      <c r="AI31" s="5">
        <v>0.49699138754952416</v>
      </c>
      <c r="AJ31" s="5">
        <v>1.6744978139516392E-2</v>
      </c>
      <c r="AK31" s="5">
        <v>0.15656346064793819</v>
      </c>
      <c r="AL31" s="5">
        <v>8.1517122785865107E-2</v>
      </c>
      <c r="AM31" s="5">
        <v>9.7032564354205264E-2</v>
      </c>
      <c r="AN31" s="5">
        <v>0.11263156623907108</v>
      </c>
      <c r="AO31" s="5">
        <v>3.3167054005954766E-2</v>
      </c>
      <c r="AP31" s="5">
        <v>3.6574280455628871E-3</v>
      </c>
      <c r="AQ31" s="5">
        <v>1.6188784977540832E-3</v>
      </c>
      <c r="AR31" s="5">
        <v>0</v>
      </c>
      <c r="AS31" s="5">
        <v>0</v>
      </c>
      <c r="AT31" s="5">
        <v>7.5559734607983845E-5</v>
      </c>
      <c r="AU31" s="5">
        <v>0</v>
      </c>
      <c r="AV31" s="1">
        <v>1</v>
      </c>
    </row>
    <row r="32" spans="1:48">
      <c r="A32" s="1">
        <v>56.3</v>
      </c>
      <c r="B32" s="1">
        <v>1.1200000000000001</v>
      </c>
      <c r="C32" s="1">
        <v>15.3</v>
      </c>
      <c r="D32" s="1">
        <v>10.1</v>
      </c>
      <c r="E32" s="1">
        <v>5.58</v>
      </c>
      <c r="F32" s="1">
        <v>7.55</v>
      </c>
      <c r="G32" s="1">
        <v>2.29</v>
      </c>
      <c r="H32" s="1">
        <v>1</v>
      </c>
      <c r="I32" s="1">
        <v>0.11</v>
      </c>
      <c r="J32" s="1"/>
      <c r="K32" s="1"/>
      <c r="L32" s="1">
        <v>0.09</v>
      </c>
      <c r="M32" s="1"/>
      <c r="N32" s="3">
        <v>99.44</v>
      </c>
      <c r="O32" s="2">
        <v>1153</v>
      </c>
      <c r="P32" s="2">
        <v>1E-4</v>
      </c>
      <c r="Q32" s="2" t="s">
        <v>7</v>
      </c>
      <c r="R32" s="2" t="s">
        <v>101</v>
      </c>
      <c r="S32" s="2" t="s">
        <v>138</v>
      </c>
      <c r="T32" s="5">
        <v>0.93708388814913446</v>
      </c>
      <c r="U32" s="5">
        <v>1.4017521902377972E-2</v>
      </c>
      <c r="V32" s="5">
        <v>0.30011769321302473</v>
      </c>
      <c r="W32" s="5">
        <v>0.14057063326374392</v>
      </c>
      <c r="X32" s="5">
        <v>0.13846153846153847</v>
      </c>
      <c r="Y32" s="5">
        <v>0.13462910128388017</v>
      </c>
      <c r="Z32" s="5">
        <v>7.389480477573411E-2</v>
      </c>
      <c r="AA32" s="5">
        <v>2.1231422505307854E-2</v>
      </c>
      <c r="AB32" s="5">
        <v>1.5506061460389062E-3</v>
      </c>
      <c r="AC32" s="5">
        <v>0</v>
      </c>
      <c r="AD32" s="5">
        <v>0</v>
      </c>
      <c r="AE32" s="5">
        <v>1.1842884400289492E-3</v>
      </c>
      <c r="AF32" s="5">
        <v>0</v>
      </c>
      <c r="AG32" s="1">
        <v>1.7627414981408098</v>
      </c>
      <c r="AH32" s="1"/>
      <c r="AI32" s="5">
        <v>0.53160596102008773</v>
      </c>
      <c r="AJ32" s="5">
        <v>7.9521143157760023E-3</v>
      </c>
      <c r="AK32" s="5">
        <v>0.17025621370437094</v>
      </c>
      <c r="AL32" s="5">
        <v>7.9745460926633815E-2</v>
      </c>
      <c r="AM32" s="5">
        <v>7.8548975336188515E-2</v>
      </c>
      <c r="AN32" s="5">
        <v>7.6374840795360818E-2</v>
      </c>
      <c r="AO32" s="5">
        <v>4.1920386428567137E-2</v>
      </c>
      <c r="AP32" s="5">
        <v>1.2044546819656176E-2</v>
      </c>
      <c r="AQ32" s="5">
        <v>8.7965600609865601E-4</v>
      </c>
      <c r="AR32" s="5">
        <v>0</v>
      </c>
      <c r="AS32" s="5">
        <v>0</v>
      </c>
      <c r="AT32" s="5">
        <v>6.7184464725998465E-4</v>
      </c>
      <c r="AU32" s="5">
        <v>0</v>
      </c>
      <c r="AV32" s="1">
        <v>0.99999999999999978</v>
      </c>
    </row>
    <row r="33" spans="1:48">
      <c r="A33" s="1">
        <v>56.8</v>
      </c>
      <c r="B33" s="1">
        <v>1.53</v>
      </c>
      <c r="C33" s="1">
        <v>14.7</v>
      </c>
      <c r="D33" s="1">
        <v>10.4</v>
      </c>
      <c r="E33" s="1">
        <v>4.66</v>
      </c>
      <c r="F33" s="1">
        <v>7.36</v>
      </c>
      <c r="G33" s="1">
        <v>2.2599999999999998</v>
      </c>
      <c r="H33" s="1">
        <v>1.27</v>
      </c>
      <c r="I33" s="1">
        <v>0.13</v>
      </c>
      <c r="J33" s="1"/>
      <c r="K33" s="1"/>
      <c r="L33" s="1">
        <v>0.09</v>
      </c>
      <c r="M33" s="1"/>
      <c r="N33" s="3">
        <v>99.2</v>
      </c>
      <c r="O33" s="2">
        <v>1137</v>
      </c>
      <c r="P33" s="2">
        <v>1E-4</v>
      </c>
      <c r="Q33" s="2" t="s">
        <v>11</v>
      </c>
      <c r="R33" s="2"/>
      <c r="S33" s="2" t="s">
        <v>139</v>
      </c>
      <c r="T33" s="5">
        <v>0.94540612516644473</v>
      </c>
      <c r="U33" s="5">
        <v>1.9148936170212766E-2</v>
      </c>
      <c r="V33" s="5">
        <v>0.28834837191055318</v>
      </c>
      <c r="W33" s="5">
        <v>0.14474599860821158</v>
      </c>
      <c r="X33" s="5">
        <v>0.11563275434243177</v>
      </c>
      <c r="Y33" s="5">
        <v>0.13124108416547789</v>
      </c>
      <c r="Z33" s="5">
        <v>7.2926750564698287E-2</v>
      </c>
      <c r="AA33" s="5">
        <v>2.6963906581740978E-2</v>
      </c>
      <c r="AB33" s="5">
        <v>1.8325345362277983E-3</v>
      </c>
      <c r="AC33" s="5">
        <v>0</v>
      </c>
      <c r="AD33" s="5">
        <v>0</v>
      </c>
      <c r="AE33" s="5">
        <v>1.1842884400289492E-3</v>
      </c>
      <c r="AF33" s="5">
        <v>0</v>
      </c>
      <c r="AG33" s="1">
        <v>1.747430750486028</v>
      </c>
      <c r="AH33" s="1"/>
      <c r="AI33" s="5">
        <v>0.54102637538196618</v>
      </c>
      <c r="AJ33" s="5">
        <v>1.0958337642213694E-2</v>
      </c>
      <c r="AK33" s="5">
        <v>0.16501276049443009</v>
      </c>
      <c r="AL33" s="5">
        <v>8.2833610755649184E-2</v>
      </c>
      <c r="AM33" s="5">
        <v>6.6173011039361546E-2</v>
      </c>
      <c r="AN33" s="5">
        <v>7.5105170335920138E-2</v>
      </c>
      <c r="AO33" s="5">
        <v>4.1733699915956352E-2</v>
      </c>
      <c r="AP33" s="5">
        <v>1.5430600940404233E-2</v>
      </c>
      <c r="AQ33" s="5">
        <v>1.0487022365367553E-3</v>
      </c>
      <c r="AR33" s="5">
        <v>0</v>
      </c>
      <c r="AS33" s="5">
        <v>0</v>
      </c>
      <c r="AT33" s="5">
        <v>6.7773125756173907E-4</v>
      </c>
      <c r="AU33" s="5">
        <v>0</v>
      </c>
      <c r="AV33" s="1">
        <v>1</v>
      </c>
    </row>
    <row r="34" spans="1:48">
      <c r="A34" s="1">
        <v>57.4</v>
      </c>
      <c r="B34" s="1">
        <v>1.55</v>
      </c>
      <c r="C34" s="1">
        <v>14.7</v>
      </c>
      <c r="D34" s="1">
        <v>9.9700000000000006</v>
      </c>
      <c r="E34" s="1">
        <v>4.71</v>
      </c>
      <c r="F34" s="1">
        <v>8.2799999999999994</v>
      </c>
      <c r="G34" s="1">
        <v>2.3199999999999998</v>
      </c>
      <c r="H34" s="1">
        <v>1.0900000000000001</v>
      </c>
      <c r="I34" s="1">
        <v>0.18</v>
      </c>
      <c r="J34" s="1"/>
      <c r="K34" s="1"/>
      <c r="L34" s="1">
        <v>0.01</v>
      </c>
      <c r="M34" s="1"/>
      <c r="N34" s="3">
        <v>100.21</v>
      </c>
      <c r="O34" s="2">
        <v>1135</v>
      </c>
      <c r="P34" s="2">
        <v>1E-4</v>
      </c>
      <c r="Q34" s="2" t="s">
        <v>11</v>
      </c>
      <c r="R34" s="2"/>
      <c r="S34" s="2" t="s">
        <v>139</v>
      </c>
      <c r="T34" s="5">
        <v>0.95539280958721706</v>
      </c>
      <c r="U34" s="5">
        <v>1.9399249061326656E-2</v>
      </c>
      <c r="V34" s="5">
        <v>0.28834837191055318</v>
      </c>
      <c r="W34" s="5">
        <v>0.13876130828114128</v>
      </c>
      <c r="X34" s="5">
        <v>0.11687344913151365</v>
      </c>
      <c r="Y34" s="5">
        <v>0.14764621968616262</v>
      </c>
      <c r="Z34" s="5">
        <v>7.486285898676992E-2</v>
      </c>
      <c r="AA34" s="5">
        <v>2.3142250530785564E-2</v>
      </c>
      <c r="AB34" s="5">
        <v>2.5373555117000281E-3</v>
      </c>
      <c r="AC34" s="5">
        <v>0</v>
      </c>
      <c r="AD34" s="5">
        <v>0</v>
      </c>
      <c r="AE34" s="5">
        <v>1.3158760444766102E-4</v>
      </c>
      <c r="AF34" s="5">
        <v>0</v>
      </c>
      <c r="AG34" s="1">
        <v>1.7670954602916176</v>
      </c>
      <c r="AH34" s="1"/>
      <c r="AI34" s="5">
        <v>0.540657158062956</v>
      </c>
      <c r="AJ34" s="5">
        <v>1.097804249812586E-2</v>
      </c>
      <c r="AK34" s="5">
        <v>0.16317645446441703</v>
      </c>
      <c r="AL34" s="5">
        <v>7.8525077676472543E-2</v>
      </c>
      <c r="AM34" s="5">
        <v>6.6138729773108265E-2</v>
      </c>
      <c r="AN34" s="5">
        <v>8.3553052454674454E-2</v>
      </c>
      <c r="AO34" s="5">
        <v>4.2364920667282778E-2</v>
      </c>
      <c r="AP34" s="5">
        <v>1.3096208467971776E-2</v>
      </c>
      <c r="AQ34" s="5">
        <v>1.4358904590707833E-3</v>
      </c>
      <c r="AR34" s="5">
        <v>0</v>
      </c>
      <c r="AS34" s="5">
        <v>0</v>
      </c>
      <c r="AT34" s="5">
        <v>7.4465475920551327E-5</v>
      </c>
      <c r="AU34" s="5">
        <v>0</v>
      </c>
      <c r="AV34" s="1">
        <v>1</v>
      </c>
    </row>
    <row r="35" spans="1:48">
      <c r="A35" s="1">
        <v>58</v>
      </c>
      <c r="B35" s="1">
        <v>2</v>
      </c>
      <c r="C35" s="1">
        <v>14.7</v>
      </c>
      <c r="D35" s="1">
        <v>9.9</v>
      </c>
      <c r="E35" s="1">
        <v>3.99</v>
      </c>
      <c r="F35" s="1">
        <v>7.87</v>
      </c>
      <c r="G35" s="1">
        <v>2.64</v>
      </c>
      <c r="H35" s="1">
        <v>1.4</v>
      </c>
      <c r="I35" s="1">
        <v>0.14000000000000001</v>
      </c>
      <c r="J35" s="1"/>
      <c r="K35" s="1"/>
      <c r="L35" s="1">
        <v>0.02</v>
      </c>
      <c r="M35" s="1"/>
      <c r="N35" s="3">
        <v>100.66000000000001</v>
      </c>
      <c r="O35" s="2">
        <v>1123</v>
      </c>
      <c r="P35" s="2">
        <v>1E-4</v>
      </c>
      <c r="Q35" s="2" t="s">
        <v>11</v>
      </c>
      <c r="R35" s="2"/>
      <c r="S35" s="2" t="s">
        <v>139</v>
      </c>
      <c r="T35" s="5">
        <v>0.96537949400798939</v>
      </c>
      <c r="U35" s="5">
        <v>2.5031289111389236E-2</v>
      </c>
      <c r="V35" s="5">
        <v>0.28834837191055318</v>
      </c>
      <c r="W35" s="5">
        <v>0.13778705636743216</v>
      </c>
      <c r="X35" s="5">
        <v>9.9007444168734499E-2</v>
      </c>
      <c r="Y35" s="5">
        <v>0.14033523537803139</v>
      </c>
      <c r="Z35" s="5">
        <v>8.5188770571151998E-2</v>
      </c>
      <c r="AA35" s="5">
        <v>2.9723991507430995E-2</v>
      </c>
      <c r="AB35" s="5">
        <v>1.9734987313222443E-3</v>
      </c>
      <c r="AC35" s="5">
        <v>0</v>
      </c>
      <c r="AD35" s="5">
        <v>0</v>
      </c>
      <c r="AE35" s="5">
        <v>2.6317520889532203E-4</v>
      </c>
      <c r="AF35" s="5">
        <v>0</v>
      </c>
      <c r="AG35" s="1">
        <v>1.7730383269629304</v>
      </c>
      <c r="AH35" s="1"/>
      <c r="AI35" s="5">
        <v>0.54447751034327918</v>
      </c>
      <c r="AJ35" s="5">
        <v>1.4117737180710462E-2</v>
      </c>
      <c r="AK35" s="5">
        <v>0.16262951991820185</v>
      </c>
      <c r="AL35" s="5">
        <v>7.771239587553086E-2</v>
      </c>
      <c r="AM35" s="5">
        <v>5.5840554974536931E-2</v>
      </c>
      <c r="AN35" s="5">
        <v>7.9149578011894511E-2</v>
      </c>
      <c r="AO35" s="5">
        <v>4.8046773313171066E-2</v>
      </c>
      <c r="AP35" s="5">
        <v>1.6764438227540045E-2</v>
      </c>
      <c r="AQ35" s="5">
        <v>1.1130603897901554E-3</v>
      </c>
      <c r="AR35" s="5">
        <v>0</v>
      </c>
      <c r="AS35" s="5">
        <v>0</v>
      </c>
      <c r="AT35" s="5">
        <v>1.4843176534492608E-4</v>
      </c>
      <c r="AU35" s="5">
        <v>0</v>
      </c>
      <c r="AV35" s="1">
        <v>0.99999999999999989</v>
      </c>
    </row>
    <row r="36" spans="1:48">
      <c r="A36" s="1">
        <v>48.3</v>
      </c>
      <c r="B36" s="1">
        <v>1</v>
      </c>
      <c r="C36" s="1">
        <v>14.5</v>
      </c>
      <c r="D36" s="1">
        <v>11.6</v>
      </c>
      <c r="E36" s="1">
        <v>7.77</v>
      </c>
      <c r="F36" s="1">
        <v>12</v>
      </c>
      <c r="G36" s="1">
        <v>2.67</v>
      </c>
      <c r="H36" s="1">
        <v>0.19</v>
      </c>
      <c r="I36" s="1">
        <v>0.19</v>
      </c>
      <c r="J36" s="1"/>
      <c r="K36" s="1"/>
      <c r="L36" s="1">
        <v>0.04</v>
      </c>
      <c r="M36" s="1"/>
      <c r="N36" s="3">
        <v>98.259999999999991</v>
      </c>
      <c r="O36" s="2">
        <v>1181</v>
      </c>
      <c r="P36" s="2">
        <v>1E-4</v>
      </c>
      <c r="Q36" s="2" t="s">
        <v>7</v>
      </c>
      <c r="R36" s="2"/>
      <c r="S36" s="2" t="s">
        <v>137</v>
      </c>
      <c r="T36" s="5">
        <v>0.8039280958721704</v>
      </c>
      <c r="U36" s="5">
        <v>1.2515644555694618E-2</v>
      </c>
      <c r="V36" s="5">
        <v>0.28442526480972935</v>
      </c>
      <c r="W36" s="5">
        <v>0.16144745998608212</v>
      </c>
      <c r="X36" s="5">
        <v>0.19280397022332507</v>
      </c>
      <c r="Y36" s="5">
        <v>0.21398002853067047</v>
      </c>
      <c r="Z36" s="5">
        <v>8.6156824782187807E-2</v>
      </c>
      <c r="AA36" s="5">
        <v>4.0339702760084925E-3</v>
      </c>
      <c r="AB36" s="5">
        <v>2.6783197067944743E-3</v>
      </c>
      <c r="AC36" s="5">
        <v>0</v>
      </c>
      <c r="AD36" s="5">
        <v>0</v>
      </c>
      <c r="AE36" s="5">
        <v>5.2635041779064407E-4</v>
      </c>
      <c r="AF36" s="5">
        <v>0</v>
      </c>
      <c r="AG36" s="1">
        <v>1.7624959291604538</v>
      </c>
      <c r="AH36" s="1"/>
      <c r="AI36" s="5">
        <v>0.45613046962049608</v>
      </c>
      <c r="AJ36" s="5">
        <v>7.1010913265804323E-3</v>
      </c>
      <c r="AK36" s="5">
        <v>0.16137640950195686</v>
      </c>
      <c r="AL36" s="5">
        <v>9.1601607308668162E-2</v>
      </c>
      <c r="AM36" s="5">
        <v>0.10939257619458173</v>
      </c>
      <c r="AN36" s="5">
        <v>0.12140738880038014</v>
      </c>
      <c r="AO36" s="5">
        <v>4.8883417746801661E-2</v>
      </c>
      <c r="AP36" s="5">
        <v>2.2887827479579096E-3</v>
      </c>
      <c r="AQ36" s="5">
        <v>1.5196175278942422E-3</v>
      </c>
      <c r="AR36" s="5">
        <v>0</v>
      </c>
      <c r="AS36" s="5">
        <v>0</v>
      </c>
      <c r="AT36" s="5">
        <v>2.9863922468255881E-4</v>
      </c>
      <c r="AU36" s="5">
        <v>0</v>
      </c>
      <c r="AV36" s="1">
        <v>0.99999999999999978</v>
      </c>
    </row>
    <row r="37" spans="1:48">
      <c r="A37" s="1">
        <v>47.7</v>
      </c>
      <c r="B37" s="1">
        <v>0.89</v>
      </c>
      <c r="C37" s="1">
        <v>14.8</v>
      </c>
      <c r="D37" s="1">
        <v>11.9</v>
      </c>
      <c r="E37" s="1">
        <v>8.61</v>
      </c>
      <c r="F37" s="1">
        <v>11.6</v>
      </c>
      <c r="G37" s="1">
        <v>2.42</v>
      </c>
      <c r="H37" s="1">
        <v>0.14000000000000001</v>
      </c>
      <c r="I37" s="1">
        <v>0.19</v>
      </c>
      <c r="J37" s="1"/>
      <c r="K37" s="1"/>
      <c r="L37" s="1">
        <v>0.02</v>
      </c>
      <c r="M37" s="1"/>
      <c r="N37" s="3">
        <v>98.27</v>
      </c>
      <c r="O37" s="2">
        <v>1195</v>
      </c>
      <c r="P37" s="2">
        <v>1E-4</v>
      </c>
      <c r="Q37" s="2" t="s">
        <v>26</v>
      </c>
      <c r="R37" s="2"/>
      <c r="S37" s="2" t="s">
        <v>137</v>
      </c>
      <c r="T37" s="5">
        <v>0.79394141145139818</v>
      </c>
      <c r="U37" s="5">
        <v>1.1138923654568209E-2</v>
      </c>
      <c r="V37" s="5">
        <v>0.29030992546096512</v>
      </c>
      <c r="W37" s="5">
        <v>0.16562282533054978</v>
      </c>
      <c r="X37" s="5">
        <v>0.21364764267990075</v>
      </c>
      <c r="Y37" s="5">
        <v>0.20684736091298145</v>
      </c>
      <c r="Z37" s="5">
        <v>7.8089706356889318E-2</v>
      </c>
      <c r="AA37" s="5">
        <v>2.9723991507431E-3</v>
      </c>
      <c r="AB37" s="5">
        <v>2.6783197067944743E-3</v>
      </c>
      <c r="AC37" s="5">
        <v>0</v>
      </c>
      <c r="AD37" s="5">
        <v>0</v>
      </c>
      <c r="AE37" s="5">
        <v>2.6317520889532203E-4</v>
      </c>
      <c r="AF37" s="5">
        <v>0</v>
      </c>
      <c r="AG37" s="1">
        <v>1.765511689913686</v>
      </c>
      <c r="AH37" s="1"/>
      <c r="AI37" s="5">
        <v>0.44969479159337267</v>
      </c>
      <c r="AJ37" s="5">
        <v>6.3091758146969724E-3</v>
      </c>
      <c r="AK37" s="5">
        <v>0.16443387326150077</v>
      </c>
      <c r="AL37" s="5">
        <v>9.3810098384931623E-2</v>
      </c>
      <c r="AM37" s="5">
        <v>0.12101174061914353</v>
      </c>
      <c r="AN37" s="5">
        <v>0.11716000641326481</v>
      </c>
      <c r="AO37" s="5">
        <v>4.4230636819350112E-2</v>
      </c>
      <c r="AP37" s="5">
        <v>1.6835907503327931E-3</v>
      </c>
      <c r="AQ37" s="5">
        <v>1.51702179152686E-3</v>
      </c>
      <c r="AR37" s="5">
        <v>0</v>
      </c>
      <c r="AS37" s="5">
        <v>0</v>
      </c>
      <c r="AT37" s="5">
        <v>1.4906455187968105E-4</v>
      </c>
      <c r="AU37" s="5">
        <v>0</v>
      </c>
      <c r="AV37" s="1">
        <v>0.99999999999999989</v>
      </c>
    </row>
    <row r="38" spans="1:48">
      <c r="A38" s="1">
        <v>47.9</v>
      </c>
      <c r="B38" s="1">
        <v>1.67</v>
      </c>
      <c r="C38" s="1">
        <v>11.5</v>
      </c>
      <c r="D38" s="1">
        <v>19.5</v>
      </c>
      <c r="E38" s="1">
        <v>4.3099999999999996</v>
      </c>
      <c r="F38" s="1">
        <v>11.3</v>
      </c>
      <c r="G38" s="1">
        <v>3.06</v>
      </c>
      <c r="H38" s="1">
        <v>0.26</v>
      </c>
      <c r="I38" s="1">
        <v>0.3</v>
      </c>
      <c r="J38" s="1"/>
      <c r="K38" s="1"/>
      <c r="L38" s="1">
        <v>0.01</v>
      </c>
      <c r="M38" s="1"/>
      <c r="N38" s="3">
        <v>99.81</v>
      </c>
      <c r="O38" s="2">
        <v>1063</v>
      </c>
      <c r="P38" s="2">
        <v>1E-4</v>
      </c>
      <c r="Q38" s="2" t="s">
        <v>25</v>
      </c>
      <c r="R38" s="2"/>
      <c r="S38" s="2" t="s">
        <v>137</v>
      </c>
      <c r="T38" s="5">
        <v>0.79727030625832218</v>
      </c>
      <c r="U38" s="5">
        <v>2.090112640801001E-2</v>
      </c>
      <c r="V38" s="5">
        <v>0.22557865829737153</v>
      </c>
      <c r="W38" s="5">
        <v>0.27139874739039666</v>
      </c>
      <c r="X38" s="5">
        <v>0.10694789081885855</v>
      </c>
      <c r="Y38" s="5">
        <v>0.20149786019971472</v>
      </c>
      <c r="Z38" s="5">
        <v>9.8741529525653446E-2</v>
      </c>
      <c r="AA38" s="5">
        <v>5.5201698513800421E-3</v>
      </c>
      <c r="AB38" s="5">
        <v>4.22892585283338E-3</v>
      </c>
      <c r="AC38" s="5">
        <v>0</v>
      </c>
      <c r="AD38" s="5">
        <v>0</v>
      </c>
      <c r="AE38" s="5">
        <v>1.3158760444766102E-4</v>
      </c>
      <c r="AF38" s="5">
        <v>0</v>
      </c>
      <c r="AG38" s="1">
        <v>1.7322168022069881</v>
      </c>
      <c r="AH38" s="1"/>
      <c r="AI38" s="5">
        <v>0.46026011596385252</v>
      </c>
      <c r="AJ38" s="5">
        <v>1.206611457721703E-2</v>
      </c>
      <c r="AK38" s="5">
        <v>0.13022541867159212</v>
      </c>
      <c r="AL38" s="5">
        <v>0.1566771243903258</v>
      </c>
      <c r="AM38" s="5">
        <v>6.1740476528456517E-2</v>
      </c>
      <c r="AN38" s="5">
        <v>0.11632369570771378</v>
      </c>
      <c r="AO38" s="5">
        <v>5.7002985653902292E-2</v>
      </c>
      <c r="AP38" s="5">
        <v>3.1867661394040787E-3</v>
      </c>
      <c r="AQ38" s="5">
        <v>2.4413375089338569E-3</v>
      </c>
      <c r="AR38" s="5">
        <v>0</v>
      </c>
      <c r="AS38" s="5">
        <v>0</v>
      </c>
      <c r="AT38" s="5">
        <v>7.596485860199917E-5</v>
      </c>
      <c r="AU38" s="5">
        <v>0</v>
      </c>
      <c r="AV38" s="1">
        <v>0.99999999999999978</v>
      </c>
    </row>
    <row r="39" spans="1:48">
      <c r="A39" s="1">
        <v>51.9</v>
      </c>
      <c r="B39" s="1">
        <v>1.5</v>
      </c>
      <c r="C39" s="1">
        <v>17</v>
      </c>
      <c r="D39" s="1">
        <v>7.82</v>
      </c>
      <c r="E39" s="1">
        <v>8.06</v>
      </c>
      <c r="F39" s="1">
        <v>9.93</v>
      </c>
      <c r="G39" s="1">
        <v>3.71</v>
      </c>
      <c r="H39" s="1">
        <v>0.28000000000000003</v>
      </c>
      <c r="I39" s="1">
        <v>0.23</v>
      </c>
      <c r="J39" s="1"/>
      <c r="K39" s="1"/>
      <c r="L39" s="1">
        <v>0.06</v>
      </c>
      <c r="M39" s="1"/>
      <c r="N39" s="3">
        <v>100.49000000000001</v>
      </c>
      <c r="O39" s="2">
        <v>1207</v>
      </c>
      <c r="P39" s="2">
        <v>1E-4</v>
      </c>
      <c r="Q39" s="2" t="s">
        <v>13</v>
      </c>
      <c r="R39" s="2"/>
      <c r="S39" s="2" t="s">
        <v>137</v>
      </c>
      <c r="T39" s="5">
        <v>0.86384820239680427</v>
      </c>
      <c r="U39" s="5">
        <v>1.8773466833541926E-2</v>
      </c>
      <c r="V39" s="5">
        <v>0.33346410357002748</v>
      </c>
      <c r="W39" s="5">
        <v>0.10883785664578985</v>
      </c>
      <c r="X39" s="5">
        <v>0.20000000000000004</v>
      </c>
      <c r="Y39" s="5">
        <v>0.17706847360912981</v>
      </c>
      <c r="Z39" s="5">
        <v>0.1197160374314295</v>
      </c>
      <c r="AA39" s="5">
        <v>5.9447983014862E-3</v>
      </c>
      <c r="AB39" s="5">
        <v>3.2421764871722585E-3</v>
      </c>
      <c r="AC39" s="5">
        <v>0</v>
      </c>
      <c r="AD39" s="5">
        <v>0</v>
      </c>
      <c r="AE39" s="5">
        <v>7.8952562668596616E-4</v>
      </c>
      <c r="AF39" s="5">
        <v>0</v>
      </c>
      <c r="AG39" s="1">
        <v>1.8316846409020671</v>
      </c>
      <c r="AH39" s="1"/>
      <c r="AI39" s="5">
        <v>0.47161404485620229</v>
      </c>
      <c r="AJ39" s="5">
        <v>1.0249289869186422E-2</v>
      </c>
      <c r="AK39" s="5">
        <v>0.18205322910050895</v>
      </c>
      <c r="AL39" s="5">
        <v>5.9419538830761523E-2</v>
      </c>
      <c r="AM39" s="5">
        <v>0.10918910140639938</v>
      </c>
      <c r="AN39" s="5">
        <v>9.6669737603918116E-2</v>
      </c>
      <c r="AO39" s="5">
        <v>6.5358432755363294E-2</v>
      </c>
      <c r="AP39" s="5">
        <v>3.2455359229078369E-3</v>
      </c>
      <c r="AQ39" s="5">
        <v>1.7700516861764769E-3</v>
      </c>
      <c r="AR39" s="5">
        <v>0</v>
      </c>
      <c r="AS39" s="5">
        <v>0</v>
      </c>
      <c r="AT39" s="5">
        <v>4.310379685758248E-4</v>
      </c>
      <c r="AU39" s="5">
        <v>0</v>
      </c>
      <c r="AV39" s="1">
        <v>1.0000000000000002</v>
      </c>
    </row>
    <row r="40" spans="1:48">
      <c r="A40" s="1">
        <v>52.5</v>
      </c>
      <c r="B40" s="1">
        <v>1.74</v>
      </c>
      <c r="C40" s="1">
        <v>16.100000000000001</v>
      </c>
      <c r="D40" s="1">
        <v>8.6300000000000008</v>
      </c>
      <c r="E40" s="1">
        <v>7.47</v>
      </c>
      <c r="F40" s="1">
        <v>10.3</v>
      </c>
      <c r="G40" s="1">
        <v>3.47</v>
      </c>
      <c r="H40" s="1">
        <v>0.28999999999999998</v>
      </c>
      <c r="I40" s="1">
        <v>0.15</v>
      </c>
      <c r="J40" s="1"/>
      <c r="K40" s="1"/>
      <c r="L40" s="1">
        <v>0.05</v>
      </c>
      <c r="M40" s="1"/>
      <c r="N40" s="3">
        <v>100.7</v>
      </c>
      <c r="O40" s="2">
        <v>1196</v>
      </c>
      <c r="P40" s="2">
        <v>1E-4</v>
      </c>
      <c r="Q40" s="2" t="s">
        <v>7</v>
      </c>
      <c r="R40" s="2" t="s">
        <v>188</v>
      </c>
      <c r="S40" s="2" t="s">
        <v>138</v>
      </c>
      <c r="T40" s="5">
        <v>0.87383488681757659</v>
      </c>
      <c r="U40" s="5">
        <v>2.1777221526908634E-2</v>
      </c>
      <c r="V40" s="5">
        <v>0.31581012161632016</v>
      </c>
      <c r="W40" s="5">
        <v>0.12011134307585249</v>
      </c>
      <c r="X40" s="5">
        <v>0.18535980148883374</v>
      </c>
      <c r="Y40" s="5">
        <v>0.18366619115549218</v>
      </c>
      <c r="Z40" s="5">
        <v>0.11197160374314297</v>
      </c>
      <c r="AA40" s="5">
        <v>6.1571125265392776E-3</v>
      </c>
      <c r="AB40" s="5">
        <v>2.11446292641669E-3</v>
      </c>
      <c r="AC40" s="5">
        <v>0</v>
      </c>
      <c r="AD40" s="5">
        <v>0</v>
      </c>
      <c r="AE40" s="5">
        <v>6.5793802223830511E-4</v>
      </c>
      <c r="AF40" s="5">
        <v>0</v>
      </c>
      <c r="AG40" s="1">
        <v>1.8214606828993209</v>
      </c>
      <c r="AH40" s="1"/>
      <c r="AI40" s="5">
        <v>0.47974402907596375</v>
      </c>
      <c r="AJ40" s="5">
        <v>1.1955910841975798E-2</v>
      </c>
      <c r="AK40" s="5">
        <v>0.17338289241227403</v>
      </c>
      <c r="AL40" s="5">
        <v>6.59423199213197E-2</v>
      </c>
      <c r="AM40" s="5">
        <v>0.10176437143501016</v>
      </c>
      <c r="AN40" s="5">
        <v>0.1008345625463298</v>
      </c>
      <c r="AO40" s="5">
        <v>6.1473522209061077E-2</v>
      </c>
      <c r="AP40" s="5">
        <v>3.3803159103816928E-3</v>
      </c>
      <c r="AQ40" s="5">
        <v>1.160861140878968E-3</v>
      </c>
      <c r="AR40" s="5">
        <v>0</v>
      </c>
      <c r="AS40" s="5">
        <v>0</v>
      </c>
      <c r="AT40" s="5">
        <v>3.6121450680507051E-4</v>
      </c>
      <c r="AU40" s="5">
        <v>0</v>
      </c>
      <c r="AV40" s="1">
        <v>1.0000000000000002</v>
      </c>
    </row>
    <row r="41" spans="1:48">
      <c r="A41" s="1">
        <v>56.5</v>
      </c>
      <c r="B41" s="1">
        <v>0.68</v>
      </c>
      <c r="C41" s="1">
        <v>14.8</v>
      </c>
      <c r="D41" s="1">
        <v>6.31</v>
      </c>
      <c r="E41" s="1">
        <v>9.01</v>
      </c>
      <c r="F41" s="1">
        <v>7.98</v>
      </c>
      <c r="G41" s="1">
        <v>3.08</v>
      </c>
      <c r="H41" s="1">
        <v>0.69</v>
      </c>
      <c r="I41" s="1">
        <v>0.08</v>
      </c>
      <c r="J41" s="1">
        <v>0.09</v>
      </c>
      <c r="K41" s="1"/>
      <c r="L41" s="1">
        <v>0.08</v>
      </c>
      <c r="M41" s="1"/>
      <c r="N41" s="3">
        <v>99.300000000000011</v>
      </c>
      <c r="O41" s="2">
        <v>1250</v>
      </c>
      <c r="P41" s="2">
        <v>1E-4</v>
      </c>
      <c r="Q41" s="2" t="s">
        <v>5</v>
      </c>
      <c r="R41" s="2" t="s">
        <v>102</v>
      </c>
      <c r="S41" s="2" t="s">
        <v>138</v>
      </c>
      <c r="T41" s="5">
        <v>0.94041278295605857</v>
      </c>
      <c r="U41" s="5">
        <v>8.5106382978723406E-3</v>
      </c>
      <c r="V41" s="5">
        <v>0.29030992546096512</v>
      </c>
      <c r="W41" s="5">
        <v>8.7821851078636048E-2</v>
      </c>
      <c r="X41" s="5">
        <v>0.22357320099255584</v>
      </c>
      <c r="Y41" s="5">
        <v>0.14229671897289586</v>
      </c>
      <c r="Z41" s="5">
        <v>9.9386898999677328E-2</v>
      </c>
      <c r="AA41" s="5">
        <v>1.4649681528662419E-2</v>
      </c>
      <c r="AB41" s="5">
        <v>1.1277135607555681E-3</v>
      </c>
      <c r="AC41" s="5">
        <v>1.268096798055585E-3</v>
      </c>
      <c r="AD41" s="5">
        <v>0</v>
      </c>
      <c r="AE41" s="5">
        <v>1.0527008355812881E-3</v>
      </c>
      <c r="AF41" s="5">
        <v>0</v>
      </c>
      <c r="AG41" s="1">
        <v>1.8104102094817158</v>
      </c>
      <c r="AH41" s="1"/>
      <c r="AI41" s="5">
        <v>0.51944734846876495</v>
      </c>
      <c r="AJ41" s="5">
        <v>4.700944710375206E-3</v>
      </c>
      <c r="AK41" s="5">
        <v>0.16035588174465445</v>
      </c>
      <c r="AL41" s="5">
        <v>4.8509365788308098E-2</v>
      </c>
      <c r="AM41" s="5">
        <v>0.12349311764904396</v>
      </c>
      <c r="AN41" s="5">
        <v>7.8599158482227385E-2</v>
      </c>
      <c r="AO41" s="5">
        <v>5.4897447263142538E-2</v>
      </c>
      <c r="AP41" s="5">
        <v>8.0919127896745182E-3</v>
      </c>
      <c r="AQ41" s="5">
        <v>6.2290499404464247E-4</v>
      </c>
      <c r="AR41" s="5">
        <v>7.004472198699187E-4</v>
      </c>
      <c r="AS41" s="5">
        <v>0</v>
      </c>
      <c r="AT41" s="5">
        <v>5.8147088989442632E-4</v>
      </c>
      <c r="AU41" s="5">
        <v>0</v>
      </c>
      <c r="AV41" s="1">
        <v>1</v>
      </c>
    </row>
    <row r="42" spans="1:48">
      <c r="A42" s="1">
        <v>57.5</v>
      </c>
      <c r="B42" s="1">
        <v>1.61</v>
      </c>
      <c r="C42" s="1">
        <v>14</v>
      </c>
      <c r="D42" s="1">
        <v>8.99</v>
      </c>
      <c r="E42" s="1">
        <v>4.0999999999999996</v>
      </c>
      <c r="F42" s="1">
        <v>7.09</v>
      </c>
      <c r="G42" s="1">
        <v>3.62</v>
      </c>
      <c r="H42" s="1">
        <v>1.63</v>
      </c>
      <c r="I42" s="1">
        <v>0.21</v>
      </c>
      <c r="J42" s="1">
        <v>0.25</v>
      </c>
      <c r="K42" s="1"/>
      <c r="L42" s="1">
        <v>0.05</v>
      </c>
      <c r="M42" s="1"/>
      <c r="N42" s="3">
        <v>99.049999999999983</v>
      </c>
      <c r="O42" s="2">
        <v>1125</v>
      </c>
      <c r="P42" s="2">
        <v>1E-4</v>
      </c>
      <c r="Q42" s="2" t="s">
        <v>31</v>
      </c>
      <c r="R42" s="2" t="s">
        <v>103</v>
      </c>
      <c r="S42" s="2" t="s">
        <v>139</v>
      </c>
      <c r="T42" s="5">
        <v>0.95705725699067912</v>
      </c>
      <c r="U42" s="5">
        <v>2.0150187734668337E-2</v>
      </c>
      <c r="V42" s="5">
        <v>0.27461749705766969</v>
      </c>
      <c r="W42" s="5">
        <v>0.12512178148921366</v>
      </c>
      <c r="X42" s="5">
        <v>0.10173697270471464</v>
      </c>
      <c r="Y42" s="5">
        <v>0.1264265335235378</v>
      </c>
      <c r="Z42" s="5">
        <v>0.11681187479832204</v>
      </c>
      <c r="AA42" s="5">
        <v>3.4607218683651804E-2</v>
      </c>
      <c r="AB42" s="5">
        <v>2.9602480969833662E-3</v>
      </c>
      <c r="AC42" s="5">
        <v>3.5224911057099581E-3</v>
      </c>
      <c r="AD42" s="5">
        <v>0</v>
      </c>
      <c r="AE42" s="5">
        <v>6.5793802223830511E-4</v>
      </c>
      <c r="AF42" s="5">
        <v>0</v>
      </c>
      <c r="AG42" s="1">
        <v>1.7636700002073886</v>
      </c>
      <c r="AH42" s="1"/>
      <c r="AI42" s="5">
        <v>0.54265098169053139</v>
      </c>
      <c r="AJ42" s="5">
        <v>1.1425146275833286E-2</v>
      </c>
      <c r="AK42" s="5">
        <v>0.15570798223328491</v>
      </c>
      <c r="AL42" s="5">
        <v>7.094398695589349E-2</v>
      </c>
      <c r="AM42" s="5">
        <v>5.7684812177307247E-2</v>
      </c>
      <c r="AN42" s="5">
        <v>7.1683780700851865E-2</v>
      </c>
      <c r="AO42" s="5">
        <v>6.6232274056136478E-2</v>
      </c>
      <c r="AP42" s="5">
        <v>1.9622275527497984E-2</v>
      </c>
      <c r="AQ42" s="5">
        <v>1.6784591769635321E-3</v>
      </c>
      <c r="AR42" s="5">
        <v>1.9972506791495863E-3</v>
      </c>
      <c r="AS42" s="5">
        <v>0</v>
      </c>
      <c r="AT42" s="5">
        <v>3.7305052655028361E-4</v>
      </c>
      <c r="AU42" s="5">
        <v>0</v>
      </c>
      <c r="AV42" s="1">
        <v>1</v>
      </c>
    </row>
    <row r="43" spans="1:48">
      <c r="A43" s="1">
        <v>57.7</v>
      </c>
      <c r="B43" s="1">
        <v>1.71</v>
      </c>
      <c r="C43" s="1">
        <v>13.8</v>
      </c>
      <c r="D43" s="1">
        <v>9.32</v>
      </c>
      <c r="E43" s="1">
        <v>3.7</v>
      </c>
      <c r="F43" s="1">
        <v>6.67</v>
      </c>
      <c r="G43" s="1">
        <v>3.76</v>
      </c>
      <c r="H43" s="1">
        <v>1.74</v>
      </c>
      <c r="I43" s="1">
        <v>0.17</v>
      </c>
      <c r="J43" s="1">
        <v>0.26</v>
      </c>
      <c r="K43" s="1"/>
      <c r="L43" s="1">
        <v>0.02</v>
      </c>
      <c r="M43" s="1"/>
      <c r="N43" s="3">
        <v>98.850000000000009</v>
      </c>
      <c r="O43" s="2">
        <v>1116</v>
      </c>
      <c r="P43" s="2">
        <v>1E-4</v>
      </c>
      <c r="Q43" s="2" t="s">
        <v>31</v>
      </c>
      <c r="R43" s="2"/>
      <c r="S43" s="2" t="s">
        <v>139</v>
      </c>
      <c r="T43" s="5">
        <v>0.96038615179760323</v>
      </c>
      <c r="U43" s="5">
        <v>2.1401752190237794E-2</v>
      </c>
      <c r="V43" s="5">
        <v>0.27069438995684586</v>
      </c>
      <c r="W43" s="5">
        <v>0.12971468336812805</v>
      </c>
      <c r="X43" s="5">
        <v>9.1811414392059559E-2</v>
      </c>
      <c r="Y43" s="5">
        <v>0.11893723252496434</v>
      </c>
      <c r="Z43" s="5">
        <v>0.12132946111648919</v>
      </c>
      <c r="AA43" s="5">
        <v>3.6942675159235668E-2</v>
      </c>
      <c r="AB43" s="5">
        <v>2.3963913166055823E-3</v>
      </c>
      <c r="AC43" s="5">
        <v>3.6633907499383565E-3</v>
      </c>
      <c r="AD43" s="5">
        <v>0</v>
      </c>
      <c r="AE43" s="5">
        <v>2.6317520889532203E-4</v>
      </c>
      <c r="AF43" s="5">
        <v>0</v>
      </c>
      <c r="AG43" s="1">
        <v>1.757540717781003</v>
      </c>
      <c r="AH43" s="1"/>
      <c r="AI43" s="5">
        <v>0.54643749762460492</v>
      </c>
      <c r="AJ43" s="5">
        <v>1.21771017727878E-2</v>
      </c>
      <c r="AK43" s="5">
        <v>0.15401884418280404</v>
      </c>
      <c r="AL43" s="5">
        <v>7.3804653318018346E-2</v>
      </c>
      <c r="AM43" s="5">
        <v>5.223857032909985E-2</v>
      </c>
      <c r="AN43" s="5">
        <v>6.7672533171879795E-2</v>
      </c>
      <c r="AO43" s="5">
        <v>6.9033655885750778E-2</v>
      </c>
      <c r="AP43" s="5">
        <v>2.1019527334694092E-2</v>
      </c>
      <c r="AQ43" s="5">
        <v>1.363491208119016E-3</v>
      </c>
      <c r="AR43" s="5">
        <v>2.0843845680933071E-3</v>
      </c>
      <c r="AS43" s="5">
        <v>0</v>
      </c>
      <c r="AT43" s="5">
        <v>1.4974060414804841E-4</v>
      </c>
      <c r="AU43" s="5">
        <v>0</v>
      </c>
      <c r="AV43" s="1">
        <v>0.99999999999999989</v>
      </c>
    </row>
    <row r="44" spans="1:48">
      <c r="A44" s="1">
        <v>57.8</v>
      </c>
      <c r="B44" s="1">
        <v>1.87</v>
      </c>
      <c r="C44" s="1">
        <v>13.7</v>
      </c>
      <c r="D44" s="1">
        <v>9.35</v>
      </c>
      <c r="E44" s="1">
        <v>3.41</v>
      </c>
      <c r="F44" s="1">
        <v>6.33</v>
      </c>
      <c r="G44" s="1">
        <v>3.82</v>
      </c>
      <c r="H44" s="1">
        <v>1.94</v>
      </c>
      <c r="I44" s="1">
        <v>0.2</v>
      </c>
      <c r="J44" s="1">
        <v>0.3</v>
      </c>
      <c r="K44" s="1"/>
      <c r="L44" s="1">
        <v>0.04</v>
      </c>
      <c r="M44" s="1"/>
      <c r="N44" s="3">
        <v>98.759999999999977</v>
      </c>
      <c r="O44" s="2">
        <v>1109</v>
      </c>
      <c r="P44" s="2">
        <v>1E-4</v>
      </c>
      <c r="Q44" s="2" t="s">
        <v>31</v>
      </c>
      <c r="R44" s="2"/>
      <c r="S44" s="2" t="s">
        <v>139</v>
      </c>
      <c r="T44" s="5">
        <v>0.96205059920106528</v>
      </c>
      <c r="U44" s="5">
        <v>2.3404255319148935E-2</v>
      </c>
      <c r="V44" s="5">
        <v>0.26873283640643392</v>
      </c>
      <c r="W44" s="5">
        <v>0.13013221990257481</v>
      </c>
      <c r="X44" s="5">
        <v>8.461538461538462E-2</v>
      </c>
      <c r="Y44" s="5">
        <v>0.11287446504992868</v>
      </c>
      <c r="Z44" s="5">
        <v>0.12326556953856083</v>
      </c>
      <c r="AA44" s="5">
        <v>4.1188959660297238E-2</v>
      </c>
      <c r="AB44" s="5">
        <v>2.8192839018889204E-3</v>
      </c>
      <c r="AC44" s="5">
        <v>4.2269893268519496E-3</v>
      </c>
      <c r="AD44" s="5">
        <v>0</v>
      </c>
      <c r="AE44" s="5">
        <v>5.2635041779064407E-4</v>
      </c>
      <c r="AF44" s="5">
        <v>0</v>
      </c>
      <c r="AG44" s="1">
        <v>1.7538369133399256</v>
      </c>
      <c r="AH44" s="1"/>
      <c r="AI44" s="5">
        <v>0.5485405124521987</v>
      </c>
      <c r="AJ44" s="5">
        <v>1.3344601850453107E-2</v>
      </c>
      <c r="AK44" s="5">
        <v>0.15322567016489097</v>
      </c>
      <c r="AL44" s="5">
        <v>7.4198586489297377E-2</v>
      </c>
      <c r="AM44" s="5">
        <v>4.8245868228561237E-2</v>
      </c>
      <c r="AN44" s="5">
        <v>6.4358586702896903E-2</v>
      </c>
      <c r="AO44" s="5">
        <v>7.0283370478170404E-2</v>
      </c>
      <c r="AP44" s="5">
        <v>2.3485056875589928E-2</v>
      </c>
      <c r="AQ44" s="5">
        <v>1.6074949047115259E-3</v>
      </c>
      <c r="AR44" s="5">
        <v>2.4101381916989463E-3</v>
      </c>
      <c r="AS44" s="5">
        <v>0</v>
      </c>
      <c r="AT44" s="5">
        <v>3.0011366153098393E-4</v>
      </c>
      <c r="AU44" s="5">
        <v>0</v>
      </c>
      <c r="AV44" s="1">
        <v>1</v>
      </c>
    </row>
    <row r="45" spans="1:48">
      <c r="A45" s="1">
        <v>57.3</v>
      </c>
      <c r="B45" s="1">
        <v>1.97</v>
      </c>
      <c r="C45" s="1">
        <v>13.6</v>
      </c>
      <c r="D45" s="1">
        <v>9.6300000000000008</v>
      </c>
      <c r="E45" s="1">
        <v>2.99</v>
      </c>
      <c r="F45" s="1">
        <v>6.21</v>
      </c>
      <c r="G45" s="1">
        <v>3.96</v>
      </c>
      <c r="H45" s="1">
        <v>2.23</v>
      </c>
      <c r="I45" s="1">
        <v>0.19</v>
      </c>
      <c r="J45" s="1">
        <v>0.33</v>
      </c>
      <c r="K45" s="1"/>
      <c r="L45" s="1">
        <v>0.1</v>
      </c>
      <c r="M45" s="1"/>
      <c r="N45" s="3">
        <v>98.509999999999962</v>
      </c>
      <c r="O45" s="2">
        <v>1102</v>
      </c>
      <c r="P45" s="2">
        <v>1E-4</v>
      </c>
      <c r="Q45" s="2" t="s">
        <v>31</v>
      </c>
      <c r="R45" s="2"/>
      <c r="S45" s="2" t="s">
        <v>143</v>
      </c>
      <c r="T45" s="5">
        <v>0.95372836218375501</v>
      </c>
      <c r="U45" s="5">
        <v>2.4655819774718396E-2</v>
      </c>
      <c r="V45" s="5">
        <v>0.26677128285602197</v>
      </c>
      <c r="W45" s="5">
        <v>0.13402922755741128</v>
      </c>
      <c r="X45" s="5">
        <v>7.4193548387096783E-2</v>
      </c>
      <c r="Y45" s="5">
        <v>0.11073466476462197</v>
      </c>
      <c r="Z45" s="5">
        <v>0.12778315585672798</v>
      </c>
      <c r="AA45" s="5">
        <v>4.7346072186836514E-2</v>
      </c>
      <c r="AB45" s="5">
        <v>2.6783197067944743E-3</v>
      </c>
      <c r="AC45" s="5">
        <v>4.6496882595371452E-3</v>
      </c>
      <c r="AD45" s="5">
        <v>0</v>
      </c>
      <c r="AE45" s="5">
        <v>1.3158760444766102E-3</v>
      </c>
      <c r="AF45" s="5">
        <v>0</v>
      </c>
      <c r="AG45" s="1">
        <v>1.7478860175779982</v>
      </c>
      <c r="AH45" s="1"/>
      <c r="AI45" s="5">
        <v>0.54564677135258077</v>
      </c>
      <c r="AJ45" s="5">
        <v>1.4106079874066015E-2</v>
      </c>
      <c r="AK45" s="5">
        <v>0.15262510265153345</v>
      </c>
      <c r="AL45" s="5">
        <v>7.6680759620202363E-2</v>
      </c>
      <c r="AM45" s="5">
        <v>4.2447589625955656E-2</v>
      </c>
      <c r="AN45" s="5">
        <v>6.3353481663560779E-2</v>
      </c>
      <c r="AO45" s="5">
        <v>7.3107259038431974E-2</v>
      </c>
      <c r="AP45" s="5">
        <v>2.7087619965312601E-2</v>
      </c>
      <c r="AQ45" s="5">
        <v>1.5323194303629448E-3</v>
      </c>
      <c r="AR45" s="5">
        <v>2.6601781882665903E-3</v>
      </c>
      <c r="AS45" s="5">
        <v>0</v>
      </c>
      <c r="AT45" s="5">
        <v>7.5283858972679846E-4</v>
      </c>
      <c r="AU45" s="5">
        <v>0</v>
      </c>
      <c r="AV45" s="1">
        <v>0.99999999999999989</v>
      </c>
    </row>
    <row r="46" spans="1:48">
      <c r="A46" s="1">
        <v>55.3</v>
      </c>
      <c r="B46" s="1">
        <v>1.1399999999999999</v>
      </c>
      <c r="C46" s="1">
        <v>15.2</v>
      </c>
      <c r="D46" s="1">
        <v>9.02</v>
      </c>
      <c r="E46" s="1">
        <v>6.01</v>
      </c>
      <c r="F46" s="1">
        <v>7.45</v>
      </c>
      <c r="G46" s="1">
        <v>3.54</v>
      </c>
      <c r="H46" s="1">
        <v>1.1499999999999999</v>
      </c>
      <c r="I46" s="1">
        <v>0.15</v>
      </c>
      <c r="J46" s="1">
        <v>0.09</v>
      </c>
      <c r="K46" s="1"/>
      <c r="L46" s="1"/>
      <c r="M46" s="1"/>
      <c r="N46" s="3">
        <v>99.050000000000026</v>
      </c>
      <c r="O46" s="2">
        <v>1162</v>
      </c>
      <c r="P46" s="2">
        <v>1E-4</v>
      </c>
      <c r="Q46" s="2" t="s">
        <v>7</v>
      </c>
      <c r="R46" s="2"/>
      <c r="S46" s="2" t="s">
        <v>138</v>
      </c>
      <c r="T46" s="5">
        <v>0.92043941411451391</v>
      </c>
      <c r="U46" s="5">
        <v>1.4267834793491863E-2</v>
      </c>
      <c r="V46" s="5">
        <v>0.29815613966261278</v>
      </c>
      <c r="W46" s="5">
        <v>0.12553931802366042</v>
      </c>
      <c r="X46" s="5">
        <v>0.14913151364764268</v>
      </c>
      <c r="Y46" s="5">
        <v>0.13284593437945794</v>
      </c>
      <c r="Z46" s="5">
        <v>0.11423039690222653</v>
      </c>
      <c r="AA46" s="5">
        <v>2.4416135881104032E-2</v>
      </c>
      <c r="AB46" s="5">
        <v>2.11446292641669E-3</v>
      </c>
      <c r="AC46" s="5">
        <v>1.268096798055585E-3</v>
      </c>
      <c r="AD46" s="5">
        <v>0</v>
      </c>
      <c r="AE46" s="5">
        <v>0</v>
      </c>
      <c r="AF46" s="5">
        <v>0</v>
      </c>
      <c r="AG46" s="1">
        <v>1.7824092471291824</v>
      </c>
      <c r="AH46" s="1"/>
      <c r="AI46" s="5">
        <v>0.51640183958706987</v>
      </c>
      <c r="AJ46" s="5">
        <v>8.0048029466140806E-3</v>
      </c>
      <c r="AK46" s="5">
        <v>0.16727703816776907</v>
      </c>
      <c r="AL46" s="5">
        <v>7.0432375856363472E-2</v>
      </c>
      <c r="AM46" s="5">
        <v>8.3668503116127627E-2</v>
      </c>
      <c r="AN46" s="5">
        <v>7.4531668074222998E-2</v>
      </c>
      <c r="AO46" s="5">
        <v>6.4087637048680285E-2</v>
      </c>
      <c r="AP46" s="5">
        <v>1.3698389368451499E-2</v>
      </c>
      <c r="AQ46" s="5">
        <v>1.186294858951347E-3</v>
      </c>
      <c r="AR46" s="5">
        <v>7.1145097574983464E-4</v>
      </c>
      <c r="AS46" s="5">
        <v>0</v>
      </c>
      <c r="AT46" s="5">
        <v>0</v>
      </c>
      <c r="AU46" s="5">
        <v>0</v>
      </c>
      <c r="AV46" s="1">
        <v>1</v>
      </c>
    </row>
    <row r="47" spans="1:48">
      <c r="A47" s="1">
        <v>58.6</v>
      </c>
      <c r="B47" s="1">
        <v>1.7</v>
      </c>
      <c r="C47" s="1">
        <v>14.1</v>
      </c>
      <c r="D47" s="1">
        <v>8.5399999999999991</v>
      </c>
      <c r="E47" s="1">
        <v>3.85</v>
      </c>
      <c r="F47" s="1">
        <v>6.86</v>
      </c>
      <c r="G47" s="1">
        <v>3.78</v>
      </c>
      <c r="H47" s="1">
        <v>1.85</v>
      </c>
      <c r="I47" s="1">
        <v>0.09</v>
      </c>
      <c r="J47" s="1">
        <v>0.22</v>
      </c>
      <c r="K47" s="1"/>
      <c r="L47" s="1"/>
      <c r="M47" s="1"/>
      <c r="N47" s="3">
        <v>99.589999999999989</v>
      </c>
      <c r="O47" s="2">
        <v>1122</v>
      </c>
      <c r="P47" s="2">
        <v>1E-4</v>
      </c>
      <c r="Q47" s="2" t="s">
        <v>31</v>
      </c>
      <c r="R47" s="2"/>
      <c r="S47" s="2" t="s">
        <v>139</v>
      </c>
      <c r="T47" s="5">
        <v>0.97536617842876172</v>
      </c>
      <c r="U47" s="5">
        <v>2.1276595744680851E-2</v>
      </c>
      <c r="V47" s="5">
        <v>0.27657905060808163</v>
      </c>
      <c r="W47" s="5">
        <v>0.11885873347251218</v>
      </c>
      <c r="X47" s="5">
        <v>9.5533498759305224E-2</v>
      </c>
      <c r="Y47" s="5">
        <v>0.12232524964336663</v>
      </c>
      <c r="Z47" s="5">
        <v>0.12197483059051308</v>
      </c>
      <c r="AA47" s="5">
        <v>3.9278131634819531E-2</v>
      </c>
      <c r="AB47" s="5">
        <v>1.268677755850014E-3</v>
      </c>
      <c r="AC47" s="5">
        <v>3.0997921730247634E-3</v>
      </c>
      <c r="AD47" s="5">
        <v>0</v>
      </c>
      <c r="AE47" s="5">
        <v>0</v>
      </c>
      <c r="AF47" s="5">
        <v>0</v>
      </c>
      <c r="AG47" s="1">
        <v>1.7755607388109158</v>
      </c>
      <c r="AH47" s="1"/>
      <c r="AI47" s="5">
        <v>0.54932853442229168</v>
      </c>
      <c r="AJ47" s="5">
        <v>1.1983028955083609E-2</v>
      </c>
      <c r="AK47" s="5">
        <v>0.15576997427489034</v>
      </c>
      <c r="AL47" s="5">
        <v>6.694151930398691E-2</v>
      </c>
      <c r="AM47" s="5">
        <v>5.3804692045220336E-2</v>
      </c>
      <c r="AN47" s="5">
        <v>6.8893869395471791E-2</v>
      </c>
      <c r="AO47" s="5">
        <v>6.86965125576042E-2</v>
      </c>
      <c r="AP47" s="5">
        <v>2.2121536468036516E-2</v>
      </c>
      <c r="AQ47" s="5">
        <v>7.1452230730199699E-4</v>
      </c>
      <c r="AR47" s="5">
        <v>1.7458102701125723E-3</v>
      </c>
      <c r="AS47" s="5">
        <v>0</v>
      </c>
      <c r="AT47" s="5">
        <v>0</v>
      </c>
      <c r="AU47" s="5">
        <v>0</v>
      </c>
      <c r="AV47" s="1">
        <v>1</v>
      </c>
    </row>
    <row r="48" spans="1:48">
      <c r="A48" s="1">
        <v>60.5</v>
      </c>
      <c r="B48" s="1">
        <v>1.1599999999999999</v>
      </c>
      <c r="C48" s="1">
        <v>14.9</v>
      </c>
      <c r="D48" s="1">
        <v>7.13</v>
      </c>
      <c r="E48" s="1">
        <v>3.87</v>
      </c>
      <c r="F48" s="1">
        <v>5.9</v>
      </c>
      <c r="G48" s="1">
        <v>4.12</v>
      </c>
      <c r="H48" s="1">
        <v>1.79</v>
      </c>
      <c r="I48" s="1">
        <v>0.13</v>
      </c>
      <c r="J48" s="1">
        <v>0.16</v>
      </c>
      <c r="K48" s="1"/>
      <c r="L48" s="1">
        <v>0.02</v>
      </c>
      <c r="M48" s="1"/>
      <c r="N48" s="3">
        <v>99.68</v>
      </c>
      <c r="O48" s="2">
        <v>1133</v>
      </c>
      <c r="P48" s="2">
        <v>1E-4</v>
      </c>
      <c r="Q48" s="2" t="s">
        <v>11</v>
      </c>
      <c r="R48" s="2"/>
      <c r="S48" s="2" t="s">
        <v>139</v>
      </c>
      <c r="T48" s="5">
        <v>1.0069906790945407</v>
      </c>
      <c r="U48" s="5">
        <v>1.4518147684605754E-2</v>
      </c>
      <c r="V48" s="5">
        <v>0.29227147901137701</v>
      </c>
      <c r="W48" s="5">
        <v>9.9234516353514268E-2</v>
      </c>
      <c r="X48" s="5">
        <v>9.6029776674937978E-2</v>
      </c>
      <c r="Y48" s="5">
        <v>0.10520684736091299</v>
      </c>
      <c r="Z48" s="5">
        <v>0.13294611164891901</v>
      </c>
      <c r="AA48" s="5">
        <v>3.800424628450106E-2</v>
      </c>
      <c r="AB48" s="5">
        <v>1.8325345362277983E-3</v>
      </c>
      <c r="AC48" s="5">
        <v>2.2543943076543732E-3</v>
      </c>
      <c r="AD48" s="5">
        <v>0</v>
      </c>
      <c r="AE48" s="5">
        <v>2.6317520889532203E-4</v>
      </c>
      <c r="AF48" s="5">
        <v>0</v>
      </c>
      <c r="AG48" s="1">
        <v>1.789551908166086</v>
      </c>
      <c r="AH48" s="1"/>
      <c r="AI48" s="5">
        <v>0.56270548761365302</v>
      </c>
      <c r="AJ48" s="5">
        <v>8.1127278948191009E-3</v>
      </c>
      <c r="AK48" s="5">
        <v>0.16332104013171306</v>
      </c>
      <c r="AL48" s="5">
        <v>5.5452158666472413E-2</v>
      </c>
      <c r="AM48" s="5">
        <v>5.3661353010625037E-2</v>
      </c>
      <c r="AN48" s="5">
        <v>5.8789491872704526E-2</v>
      </c>
      <c r="AO48" s="5">
        <v>7.4290167858366729E-2</v>
      </c>
      <c r="AP48" s="5">
        <v>2.123673871156239E-2</v>
      </c>
      <c r="AQ48" s="5">
        <v>1.0240186539801242E-3</v>
      </c>
      <c r="AR48" s="5">
        <v>1.2597535155963442E-3</v>
      </c>
      <c r="AS48" s="5">
        <v>0</v>
      </c>
      <c r="AT48" s="5">
        <v>1.4706207050737145E-4</v>
      </c>
      <c r="AU48" s="5">
        <v>0</v>
      </c>
      <c r="AV48" s="1">
        <v>1.0000000000000002</v>
      </c>
    </row>
    <row r="49" spans="1:48">
      <c r="A49" s="1">
        <v>60.8</v>
      </c>
      <c r="B49" s="1">
        <v>1.37</v>
      </c>
      <c r="C49" s="1">
        <v>14.8</v>
      </c>
      <c r="D49" s="1">
        <v>6.65</v>
      </c>
      <c r="E49" s="1">
        <v>3.56</v>
      </c>
      <c r="F49" s="1">
        <v>5.61</v>
      </c>
      <c r="G49" s="1">
        <v>4.22</v>
      </c>
      <c r="H49" s="1">
        <v>2.04</v>
      </c>
      <c r="I49" s="1">
        <v>0.11</v>
      </c>
      <c r="J49" s="1">
        <v>0.27</v>
      </c>
      <c r="K49" s="1"/>
      <c r="L49" s="1">
        <v>0.03</v>
      </c>
      <c r="M49" s="1"/>
      <c r="N49" s="3">
        <v>99.460000000000008</v>
      </c>
      <c r="O49" s="2">
        <v>1130</v>
      </c>
      <c r="P49" s="2">
        <v>1E-4</v>
      </c>
      <c r="Q49" s="2" t="s">
        <v>11</v>
      </c>
      <c r="R49" s="2"/>
      <c r="S49" s="2" t="s">
        <v>139</v>
      </c>
      <c r="T49" s="5">
        <v>1.0119840213049267</v>
      </c>
      <c r="U49" s="5">
        <v>1.7146433041301628E-2</v>
      </c>
      <c r="V49" s="5">
        <v>0.29030992546096512</v>
      </c>
      <c r="W49" s="5">
        <v>9.2553931802366055E-2</v>
      </c>
      <c r="X49" s="5">
        <v>8.8337468982630285E-2</v>
      </c>
      <c r="Y49" s="5">
        <v>0.10003566333808846</v>
      </c>
      <c r="Z49" s="5">
        <v>0.13617295901903839</v>
      </c>
      <c r="AA49" s="5">
        <v>4.3312101910828023E-2</v>
      </c>
      <c r="AB49" s="5">
        <v>1.5506061460389062E-3</v>
      </c>
      <c r="AC49" s="5">
        <v>3.8042903941667553E-3</v>
      </c>
      <c r="AD49" s="5">
        <v>0</v>
      </c>
      <c r="AE49" s="5">
        <v>3.9476281334298308E-4</v>
      </c>
      <c r="AF49" s="5">
        <v>0</v>
      </c>
      <c r="AG49" s="1">
        <v>1.7856021642136932</v>
      </c>
      <c r="AH49" s="1"/>
      <c r="AI49" s="5">
        <v>0.56674663684145088</v>
      </c>
      <c r="AJ49" s="5">
        <v>9.6026054319060597E-3</v>
      </c>
      <c r="AK49" s="5">
        <v>0.16258376657423343</v>
      </c>
      <c r="AL49" s="5">
        <v>5.1833456330471601E-2</v>
      </c>
      <c r="AM49" s="5">
        <v>4.947208888578522E-2</v>
      </c>
      <c r="AN49" s="5">
        <v>5.6023489074421069E-2</v>
      </c>
      <c r="AO49" s="5">
        <v>7.6261645369926759E-2</v>
      </c>
      <c r="AP49" s="5">
        <v>2.425630007561114E-2</v>
      </c>
      <c r="AQ49" s="5">
        <v>8.6839396653718229E-4</v>
      </c>
      <c r="AR49" s="5">
        <v>2.1305363929383513E-3</v>
      </c>
      <c r="AS49" s="5">
        <v>0</v>
      </c>
      <c r="AT49" s="5">
        <v>2.2108105671837634E-4</v>
      </c>
      <c r="AU49" s="5">
        <v>0</v>
      </c>
      <c r="AV49" s="1">
        <v>1.0000000000000002</v>
      </c>
    </row>
    <row r="50" spans="1:48">
      <c r="A50" s="1">
        <v>58</v>
      </c>
      <c r="B50" s="1">
        <v>0.73</v>
      </c>
      <c r="C50" s="1">
        <v>13.7</v>
      </c>
      <c r="D50" s="1">
        <v>7.41</v>
      </c>
      <c r="E50" s="1">
        <v>5.9</v>
      </c>
      <c r="F50" s="1">
        <v>8.73</v>
      </c>
      <c r="G50" s="1">
        <v>3.4</v>
      </c>
      <c r="H50" s="1">
        <v>1.2</v>
      </c>
      <c r="I50" s="1">
        <v>0.08</v>
      </c>
      <c r="J50" s="1">
        <v>0.16</v>
      </c>
      <c r="K50" s="1"/>
      <c r="L50" s="1">
        <v>0.04</v>
      </c>
      <c r="M50" s="1"/>
      <c r="N50" s="3">
        <v>99.350000000000009</v>
      </c>
      <c r="O50" s="2">
        <v>1200</v>
      </c>
      <c r="P50" s="2">
        <v>1E-4</v>
      </c>
      <c r="Q50" s="2" t="s">
        <v>144</v>
      </c>
      <c r="R50" s="2"/>
      <c r="S50" s="2" t="s">
        <v>139</v>
      </c>
      <c r="T50" s="5">
        <v>0.96537949400798939</v>
      </c>
      <c r="U50" s="5">
        <v>9.136420525657071E-3</v>
      </c>
      <c r="V50" s="5">
        <v>0.26873283640643392</v>
      </c>
      <c r="W50" s="5">
        <v>0.10313152400835074</v>
      </c>
      <c r="X50" s="5">
        <v>0.14640198511166255</v>
      </c>
      <c r="Y50" s="5">
        <v>0.15567047075606277</v>
      </c>
      <c r="Z50" s="5">
        <v>0.10971281058405938</v>
      </c>
      <c r="AA50" s="5">
        <v>2.5477707006369425E-2</v>
      </c>
      <c r="AB50" s="5">
        <v>1.1277135607555681E-3</v>
      </c>
      <c r="AC50" s="5">
        <v>2.2543943076543732E-3</v>
      </c>
      <c r="AD50" s="5">
        <v>0</v>
      </c>
      <c r="AE50" s="5">
        <v>5.2635041779064407E-4</v>
      </c>
      <c r="AF50" s="5">
        <v>0</v>
      </c>
      <c r="AG50" s="1">
        <v>1.7875517066927857</v>
      </c>
      <c r="AH50" s="1"/>
      <c r="AI50" s="5">
        <v>0.54005682207317685</v>
      </c>
      <c r="AJ50" s="5">
        <v>5.1111363612304644E-3</v>
      </c>
      <c r="AK50" s="5">
        <v>0.15033569960537047</v>
      </c>
      <c r="AL50" s="5">
        <v>5.7694288574822887E-2</v>
      </c>
      <c r="AM50" s="5">
        <v>8.1900839323146735E-2</v>
      </c>
      <c r="AN50" s="5">
        <v>8.7085856131162973E-2</v>
      </c>
      <c r="AO50" s="5">
        <v>6.1376020717768792E-2</v>
      </c>
      <c r="AP50" s="5">
        <v>1.4252850371252563E-2</v>
      </c>
      <c r="AQ50" s="5">
        <v>6.308704562409509E-4</v>
      </c>
      <c r="AR50" s="5">
        <v>1.261163131233451E-3</v>
      </c>
      <c r="AS50" s="5">
        <v>0</v>
      </c>
      <c r="AT50" s="5">
        <v>2.9445325459394073E-4</v>
      </c>
      <c r="AU50" s="5">
        <v>0</v>
      </c>
      <c r="AV50" s="1">
        <v>1</v>
      </c>
    </row>
    <row r="51" spans="1:48">
      <c r="A51" s="10">
        <v>50.05</v>
      </c>
      <c r="B51" s="10">
        <v>0.89</v>
      </c>
      <c r="C51" s="10">
        <v>7.38</v>
      </c>
      <c r="D51" s="10">
        <v>18.45</v>
      </c>
      <c r="E51" s="10">
        <v>10.45</v>
      </c>
      <c r="F51" s="10">
        <v>9.1</v>
      </c>
      <c r="G51" s="10">
        <v>0.71</v>
      </c>
      <c r="H51" s="10"/>
      <c r="I51" s="10">
        <v>0.55000000000000004</v>
      </c>
      <c r="J51" s="10"/>
      <c r="K51" s="10">
        <v>0.52</v>
      </c>
      <c r="L51" s="10"/>
      <c r="M51" s="10">
        <v>0.86</v>
      </c>
      <c r="N51" s="12">
        <v>99</v>
      </c>
      <c r="O51" s="16">
        <v>1290</v>
      </c>
      <c r="P51" s="11">
        <v>1E-4</v>
      </c>
      <c r="Q51" s="11" t="s">
        <v>5</v>
      </c>
      <c r="R51" s="11" t="s">
        <v>129</v>
      </c>
      <c r="S51" s="11" t="s">
        <v>137</v>
      </c>
      <c r="T51" s="13">
        <v>0.83309999999999995</v>
      </c>
      <c r="U51" s="13">
        <v>1.11E-2</v>
      </c>
      <c r="V51" s="13">
        <v>0.14480000000000001</v>
      </c>
      <c r="W51" s="13">
        <v>0.25679999999999997</v>
      </c>
      <c r="X51" s="13">
        <v>0.25929999999999997</v>
      </c>
      <c r="Y51" s="13">
        <v>0.1623</v>
      </c>
      <c r="Z51" s="13">
        <v>2.29E-2</v>
      </c>
      <c r="AA51" s="13">
        <v>0</v>
      </c>
      <c r="AB51" s="13">
        <v>7.7999999999999996E-3</v>
      </c>
      <c r="AC51" s="13">
        <v>0</v>
      </c>
      <c r="AD51" s="13">
        <v>7.0000000000000001E-3</v>
      </c>
      <c r="AE51" s="13">
        <v>0</v>
      </c>
      <c r="AF51" s="13">
        <v>1.15E-2</v>
      </c>
      <c r="AG51" s="10">
        <v>1.72</v>
      </c>
      <c r="AH51" s="10"/>
      <c r="AI51" s="13">
        <v>0.48530000000000001</v>
      </c>
      <c r="AJ51" s="13">
        <v>6.4999999999999997E-3</v>
      </c>
      <c r="AK51" s="13">
        <v>8.43E-2</v>
      </c>
      <c r="AL51" s="13">
        <v>0.14960000000000001</v>
      </c>
      <c r="AM51" s="13">
        <v>0.15110000000000001</v>
      </c>
      <c r="AN51" s="13">
        <v>9.4500000000000001E-2</v>
      </c>
      <c r="AO51" s="13">
        <v>1.3299999999999999E-2</v>
      </c>
      <c r="AP51" s="13">
        <v>0</v>
      </c>
      <c r="AQ51" s="13">
        <v>4.4999999999999997E-3</v>
      </c>
      <c r="AR51" s="13">
        <v>0</v>
      </c>
      <c r="AS51" s="13">
        <v>4.1000000000000003E-3</v>
      </c>
      <c r="AT51" s="13">
        <v>0</v>
      </c>
      <c r="AU51" s="13">
        <v>6.7000000000000002E-3</v>
      </c>
      <c r="AV51" s="10">
        <v>1</v>
      </c>
    </row>
    <row r="52" spans="1:48">
      <c r="A52" s="10">
        <v>50.92</v>
      </c>
      <c r="B52" s="10">
        <v>0.92</v>
      </c>
      <c r="C52" s="10">
        <v>7.89</v>
      </c>
      <c r="D52" s="10">
        <v>17.82</v>
      </c>
      <c r="E52" s="10">
        <v>8.9</v>
      </c>
      <c r="F52" s="10">
        <v>9.59</v>
      </c>
      <c r="G52" s="10">
        <v>0.97</v>
      </c>
      <c r="H52" s="10"/>
      <c r="I52" s="10">
        <v>0.55000000000000004</v>
      </c>
      <c r="J52" s="10"/>
      <c r="K52" s="10">
        <v>0.22</v>
      </c>
      <c r="L52" s="10"/>
      <c r="M52" s="10">
        <v>0.73</v>
      </c>
      <c r="N52" s="12">
        <v>98.5</v>
      </c>
      <c r="O52" s="16">
        <v>1250</v>
      </c>
      <c r="P52" s="11">
        <v>1E-4</v>
      </c>
      <c r="Q52" s="11" t="s">
        <v>5</v>
      </c>
      <c r="R52" s="11"/>
      <c r="S52" s="11" t="s">
        <v>137</v>
      </c>
      <c r="T52" s="13">
        <v>0.84750000000000003</v>
      </c>
      <c r="U52" s="13">
        <v>1.15E-2</v>
      </c>
      <c r="V52" s="13">
        <v>0.15479999999999999</v>
      </c>
      <c r="W52" s="13">
        <v>0.248</v>
      </c>
      <c r="X52" s="13">
        <v>0.2208</v>
      </c>
      <c r="Y52" s="13">
        <v>0.17100000000000001</v>
      </c>
      <c r="Z52" s="13">
        <v>3.1300000000000001E-2</v>
      </c>
      <c r="AA52" s="13">
        <v>0</v>
      </c>
      <c r="AB52" s="13">
        <v>7.7999999999999996E-3</v>
      </c>
      <c r="AC52" s="13">
        <v>0</v>
      </c>
      <c r="AD52" s="13">
        <v>2.8999999999999998E-3</v>
      </c>
      <c r="AE52" s="13">
        <v>0</v>
      </c>
      <c r="AF52" s="13">
        <v>9.7000000000000003E-3</v>
      </c>
      <c r="AG52" s="10">
        <v>1.71</v>
      </c>
      <c r="AH52" s="10"/>
      <c r="AI52" s="13">
        <v>0.497</v>
      </c>
      <c r="AJ52" s="13">
        <v>6.7999999999999996E-3</v>
      </c>
      <c r="AK52" s="13">
        <v>9.0700000000000003E-2</v>
      </c>
      <c r="AL52" s="13">
        <v>0.1454</v>
      </c>
      <c r="AM52" s="13">
        <v>0.1295</v>
      </c>
      <c r="AN52" s="13">
        <v>0.1003</v>
      </c>
      <c r="AO52" s="13">
        <v>1.84E-2</v>
      </c>
      <c r="AP52" s="13">
        <v>0</v>
      </c>
      <c r="AQ52" s="13">
        <v>4.4999999999999997E-3</v>
      </c>
      <c r="AR52" s="13">
        <v>0</v>
      </c>
      <c r="AS52" s="13">
        <v>1.6999999999999999E-3</v>
      </c>
      <c r="AT52" s="13">
        <v>0</v>
      </c>
      <c r="AU52" s="13">
        <v>5.7000000000000002E-3</v>
      </c>
      <c r="AV52" s="10">
        <v>1</v>
      </c>
    </row>
    <row r="53" spans="1:48">
      <c r="A53" s="10">
        <v>51.19</v>
      </c>
      <c r="B53" s="10">
        <v>1</v>
      </c>
      <c r="C53" s="10">
        <v>8.3800000000000008</v>
      </c>
      <c r="D53" s="10">
        <v>17.010000000000002</v>
      </c>
      <c r="E53" s="10">
        <v>7.31</v>
      </c>
      <c r="F53" s="10">
        <v>10.17</v>
      </c>
      <c r="G53" s="10">
        <v>1.1100000000000001</v>
      </c>
      <c r="H53" s="10"/>
      <c r="I53" s="10">
        <v>0.54</v>
      </c>
      <c r="J53" s="10"/>
      <c r="K53" s="10">
        <v>0.33</v>
      </c>
      <c r="L53" s="10"/>
      <c r="M53" s="10">
        <v>0.68</v>
      </c>
      <c r="N53" s="12">
        <v>97.7</v>
      </c>
      <c r="O53" s="16">
        <v>1215</v>
      </c>
      <c r="P53" s="11">
        <v>1E-4</v>
      </c>
      <c r="Q53" s="11" t="s">
        <v>5</v>
      </c>
      <c r="R53" s="11"/>
      <c r="S53" s="2" t="s">
        <v>138</v>
      </c>
      <c r="T53" s="13">
        <v>0.85199999999999998</v>
      </c>
      <c r="U53" s="13">
        <v>1.2500000000000001E-2</v>
      </c>
      <c r="V53" s="13">
        <v>0.16439999999999999</v>
      </c>
      <c r="W53" s="13">
        <v>0.23669999999999999</v>
      </c>
      <c r="X53" s="13">
        <v>0.18140000000000001</v>
      </c>
      <c r="Y53" s="13">
        <v>0.18129999999999999</v>
      </c>
      <c r="Z53" s="13">
        <v>3.5799999999999998E-2</v>
      </c>
      <c r="AA53" s="13">
        <v>0</v>
      </c>
      <c r="AB53" s="13">
        <v>7.6E-3</v>
      </c>
      <c r="AC53" s="13">
        <v>0</v>
      </c>
      <c r="AD53" s="13">
        <v>4.4000000000000003E-3</v>
      </c>
      <c r="AE53" s="13">
        <v>0</v>
      </c>
      <c r="AF53" s="13">
        <v>9.1000000000000004E-3</v>
      </c>
      <c r="AG53" s="10">
        <v>1.69</v>
      </c>
      <c r="AH53" s="10"/>
      <c r="AI53" s="13">
        <v>0.50560000000000005</v>
      </c>
      <c r="AJ53" s="13">
        <v>7.4000000000000003E-3</v>
      </c>
      <c r="AK53" s="13">
        <v>9.7500000000000003E-2</v>
      </c>
      <c r="AL53" s="13">
        <v>0.14050000000000001</v>
      </c>
      <c r="AM53" s="13">
        <v>0.1076</v>
      </c>
      <c r="AN53" s="13">
        <v>0.1076</v>
      </c>
      <c r="AO53" s="13">
        <v>2.1299999999999999E-2</v>
      </c>
      <c r="AP53" s="13">
        <v>0</v>
      </c>
      <c r="AQ53" s="13">
        <v>4.4999999999999997E-3</v>
      </c>
      <c r="AR53" s="13">
        <v>0</v>
      </c>
      <c r="AS53" s="13">
        <v>2.5999999999999999E-3</v>
      </c>
      <c r="AT53" s="13">
        <v>0</v>
      </c>
      <c r="AU53" s="13">
        <v>5.4000000000000003E-3</v>
      </c>
      <c r="AV53" s="10">
        <v>1</v>
      </c>
    </row>
    <row r="54" spans="1:48">
      <c r="A54" s="10">
        <v>45.05</v>
      </c>
      <c r="B54" s="10">
        <v>3.07</v>
      </c>
      <c r="C54" s="10">
        <v>9.3699999999999992</v>
      </c>
      <c r="D54" s="10">
        <v>20.18</v>
      </c>
      <c r="E54" s="10">
        <v>8.2799999999999994</v>
      </c>
      <c r="F54" s="10">
        <v>10.49</v>
      </c>
      <c r="G54" s="10">
        <v>0.37</v>
      </c>
      <c r="H54" s="10"/>
      <c r="I54" s="10">
        <v>0.26</v>
      </c>
      <c r="J54" s="10"/>
      <c r="K54" s="10">
        <v>0.39</v>
      </c>
      <c r="L54" s="10">
        <v>0.15</v>
      </c>
      <c r="M54" s="10">
        <v>0.77</v>
      </c>
      <c r="N54" s="12">
        <v>98.4</v>
      </c>
      <c r="O54" s="16">
        <v>1230</v>
      </c>
      <c r="P54" s="11">
        <v>1E-4</v>
      </c>
      <c r="Q54" s="11" t="s">
        <v>5</v>
      </c>
      <c r="R54" s="11"/>
      <c r="S54" s="11" t="s">
        <v>137</v>
      </c>
      <c r="T54" s="13">
        <v>0.74980000000000002</v>
      </c>
      <c r="U54" s="13">
        <v>3.8399999999999997E-2</v>
      </c>
      <c r="V54" s="13">
        <v>0.18379999999999999</v>
      </c>
      <c r="W54" s="13">
        <v>0.28089999999999998</v>
      </c>
      <c r="X54" s="13">
        <v>0.20549999999999999</v>
      </c>
      <c r="Y54" s="13">
        <v>0.18709999999999999</v>
      </c>
      <c r="Z54" s="13">
        <v>1.1900000000000001E-2</v>
      </c>
      <c r="AA54" s="13">
        <v>0</v>
      </c>
      <c r="AB54" s="13">
        <v>3.7000000000000002E-3</v>
      </c>
      <c r="AC54" s="13">
        <v>0</v>
      </c>
      <c r="AD54" s="13">
        <v>5.1999999999999998E-3</v>
      </c>
      <c r="AE54" s="13">
        <v>2E-3</v>
      </c>
      <c r="AF54" s="13">
        <v>1.03E-2</v>
      </c>
      <c r="AG54" s="10">
        <v>1.68</v>
      </c>
      <c r="AH54" s="10"/>
      <c r="AI54" s="13">
        <v>0.44669999999999999</v>
      </c>
      <c r="AJ54" s="13">
        <v>2.29E-2</v>
      </c>
      <c r="AK54" s="13">
        <v>0.1095</v>
      </c>
      <c r="AL54" s="13">
        <v>0.1673</v>
      </c>
      <c r="AM54" s="13">
        <v>0.12239999999999999</v>
      </c>
      <c r="AN54" s="13">
        <v>0.1114</v>
      </c>
      <c r="AO54" s="13">
        <v>7.1000000000000004E-3</v>
      </c>
      <c r="AP54" s="13">
        <v>0</v>
      </c>
      <c r="AQ54" s="13">
        <v>2.2000000000000001E-3</v>
      </c>
      <c r="AR54" s="13">
        <v>0</v>
      </c>
      <c r="AS54" s="13">
        <v>3.0999999999999999E-3</v>
      </c>
      <c r="AT54" s="13">
        <v>1.1999999999999999E-3</v>
      </c>
      <c r="AU54" s="13">
        <v>6.1000000000000004E-3</v>
      </c>
      <c r="AV54" s="10">
        <v>1</v>
      </c>
    </row>
    <row r="55" spans="1:48">
      <c r="A55" s="10">
        <v>45.6</v>
      </c>
      <c r="B55" s="10">
        <v>3.12</v>
      </c>
      <c r="C55" s="10">
        <v>9.68</v>
      </c>
      <c r="D55" s="10">
        <v>20.03</v>
      </c>
      <c r="E55" s="10">
        <v>7.75</v>
      </c>
      <c r="F55" s="10">
        <v>10.82</v>
      </c>
      <c r="G55" s="10">
        <v>0.23</v>
      </c>
      <c r="H55" s="10"/>
      <c r="I55" s="10">
        <v>0.27</v>
      </c>
      <c r="J55" s="10"/>
      <c r="K55" s="10">
        <v>0.34</v>
      </c>
      <c r="L55" s="10">
        <v>0.15</v>
      </c>
      <c r="M55" s="10">
        <v>0.73</v>
      </c>
      <c r="N55" s="12">
        <v>98.7</v>
      </c>
      <c r="O55" s="16">
        <v>1208</v>
      </c>
      <c r="P55" s="11">
        <v>1E-4</v>
      </c>
      <c r="Q55" s="11" t="s">
        <v>5</v>
      </c>
      <c r="R55" s="11"/>
      <c r="S55" s="11" t="s">
        <v>137</v>
      </c>
      <c r="T55" s="13">
        <v>0.75900000000000001</v>
      </c>
      <c r="U55" s="13">
        <v>3.9E-2</v>
      </c>
      <c r="V55" s="13">
        <v>0.18990000000000001</v>
      </c>
      <c r="W55" s="13">
        <v>0.27879999999999999</v>
      </c>
      <c r="X55" s="13">
        <v>0.1923</v>
      </c>
      <c r="Y55" s="13">
        <v>0.19289999999999999</v>
      </c>
      <c r="Z55" s="13">
        <v>7.4000000000000003E-3</v>
      </c>
      <c r="AA55" s="13">
        <v>0</v>
      </c>
      <c r="AB55" s="13">
        <v>3.8E-3</v>
      </c>
      <c r="AC55" s="13">
        <v>0</v>
      </c>
      <c r="AD55" s="13">
        <v>4.5999999999999999E-3</v>
      </c>
      <c r="AE55" s="13">
        <v>2E-3</v>
      </c>
      <c r="AF55" s="13">
        <v>9.7000000000000003E-3</v>
      </c>
      <c r="AG55" s="10">
        <v>1.68</v>
      </c>
      <c r="AH55" s="10"/>
      <c r="AI55" s="13">
        <v>0.45190000000000002</v>
      </c>
      <c r="AJ55" s="13">
        <v>2.3300000000000001E-2</v>
      </c>
      <c r="AK55" s="13">
        <v>0.11310000000000001</v>
      </c>
      <c r="AL55" s="13">
        <v>0.16600000000000001</v>
      </c>
      <c r="AM55" s="13">
        <v>0.1145</v>
      </c>
      <c r="AN55" s="13">
        <v>0.1149</v>
      </c>
      <c r="AO55" s="13">
        <v>4.4000000000000003E-3</v>
      </c>
      <c r="AP55" s="13">
        <v>0</v>
      </c>
      <c r="AQ55" s="13">
        <v>2.3E-3</v>
      </c>
      <c r="AR55" s="13">
        <v>0</v>
      </c>
      <c r="AS55" s="13">
        <v>2.7000000000000001E-3</v>
      </c>
      <c r="AT55" s="13">
        <v>1.1999999999999999E-3</v>
      </c>
      <c r="AU55" s="13">
        <v>5.7999999999999996E-3</v>
      </c>
      <c r="AV55" s="10">
        <v>1</v>
      </c>
    </row>
    <row r="56" spans="1:48">
      <c r="A56" s="10">
        <v>49.44</v>
      </c>
      <c r="B56" s="10">
        <v>1.79</v>
      </c>
      <c r="C56" s="10">
        <v>16.22</v>
      </c>
      <c r="D56" s="10">
        <v>9.7100000000000009</v>
      </c>
      <c r="E56" s="10">
        <v>7.54</v>
      </c>
      <c r="F56" s="10">
        <v>10.15</v>
      </c>
      <c r="G56" s="10">
        <v>3.12</v>
      </c>
      <c r="H56" s="10">
        <v>1.28</v>
      </c>
      <c r="I56" s="10">
        <v>0.18</v>
      </c>
      <c r="J56" s="10">
        <v>0.23</v>
      </c>
      <c r="K56" s="10"/>
      <c r="L56" s="10"/>
      <c r="M56" s="10"/>
      <c r="N56" s="12">
        <v>99.7</v>
      </c>
      <c r="O56" s="16">
        <v>1170</v>
      </c>
      <c r="P56" s="11">
        <v>1E-4</v>
      </c>
      <c r="Q56" s="11" t="s">
        <v>26</v>
      </c>
      <c r="R56" s="11" t="s">
        <v>131</v>
      </c>
      <c r="S56" s="11" t="s">
        <v>137</v>
      </c>
      <c r="T56" s="13">
        <v>0.82289999999999996</v>
      </c>
      <c r="U56" s="13">
        <v>2.24E-2</v>
      </c>
      <c r="V56" s="13">
        <v>0.31819999999999998</v>
      </c>
      <c r="W56" s="13">
        <v>0.1351</v>
      </c>
      <c r="X56" s="13">
        <v>0.18709999999999999</v>
      </c>
      <c r="Y56" s="13">
        <v>0.18099999999999999</v>
      </c>
      <c r="Z56" s="13">
        <v>0.1007</v>
      </c>
      <c r="AA56" s="13">
        <v>2.7199999999999998E-2</v>
      </c>
      <c r="AB56" s="13">
        <v>2.5000000000000001E-3</v>
      </c>
      <c r="AC56" s="13">
        <v>3.2000000000000002E-3</v>
      </c>
      <c r="AD56" s="13">
        <v>0</v>
      </c>
      <c r="AE56" s="13">
        <v>0</v>
      </c>
      <c r="AF56" s="13">
        <v>0</v>
      </c>
      <c r="AG56" s="10">
        <v>1.8</v>
      </c>
      <c r="AH56" s="10"/>
      <c r="AI56" s="13">
        <v>0.45710000000000001</v>
      </c>
      <c r="AJ56" s="13">
        <v>1.24E-2</v>
      </c>
      <c r="AK56" s="13">
        <v>0.1767</v>
      </c>
      <c r="AL56" s="13">
        <v>7.51E-2</v>
      </c>
      <c r="AM56" s="13">
        <v>0.10390000000000001</v>
      </c>
      <c r="AN56" s="13">
        <v>0.10050000000000001</v>
      </c>
      <c r="AO56" s="13">
        <v>5.5899999999999998E-2</v>
      </c>
      <c r="AP56" s="13">
        <v>1.5100000000000001E-2</v>
      </c>
      <c r="AQ56" s="13">
        <v>1.4E-3</v>
      </c>
      <c r="AR56" s="13">
        <v>1.8E-3</v>
      </c>
      <c r="AS56" s="13">
        <v>0</v>
      </c>
      <c r="AT56" s="13">
        <v>0</v>
      </c>
      <c r="AU56" s="13">
        <v>0</v>
      </c>
      <c r="AV56" s="10">
        <v>1</v>
      </c>
    </row>
    <row r="57" spans="1:48">
      <c r="A57" s="1">
        <v>46.9</v>
      </c>
      <c r="B57" s="1">
        <v>0.83</v>
      </c>
      <c r="C57" s="1">
        <v>13.7</v>
      </c>
      <c r="D57" s="1">
        <v>18.7</v>
      </c>
      <c r="E57" s="1">
        <v>7.18</v>
      </c>
      <c r="F57" s="1">
        <v>12</v>
      </c>
      <c r="G57" s="1">
        <v>0.14000000000000001</v>
      </c>
      <c r="H57" s="1">
        <v>0</v>
      </c>
      <c r="I57" s="1">
        <v>0.19</v>
      </c>
      <c r="J57" s="1">
        <v>0.18</v>
      </c>
      <c r="K57" s="1">
        <v>0</v>
      </c>
      <c r="L57" s="1">
        <v>0.27</v>
      </c>
      <c r="M57" s="1"/>
      <c r="N57" s="3">
        <v>100.09</v>
      </c>
      <c r="O57" s="2">
        <v>1200</v>
      </c>
      <c r="P57" s="2">
        <v>1E-4</v>
      </c>
      <c r="Q57" s="2" t="s">
        <v>13</v>
      </c>
      <c r="R57" s="2" t="s">
        <v>104</v>
      </c>
      <c r="S57" s="2" t="s">
        <v>137</v>
      </c>
      <c r="T57" s="5">
        <v>0.78062583222370174</v>
      </c>
      <c r="U57" s="5">
        <v>1.0387984981226532E-2</v>
      </c>
      <c r="V57" s="5">
        <v>0.26873283640643392</v>
      </c>
      <c r="W57" s="5">
        <v>0.26026443980514963</v>
      </c>
      <c r="X57" s="5">
        <v>0.1781637717121588</v>
      </c>
      <c r="Y57" s="5">
        <v>0.21398002853067047</v>
      </c>
      <c r="Z57" s="5">
        <v>4.5175863181671511E-3</v>
      </c>
      <c r="AA57" s="5">
        <v>0</v>
      </c>
      <c r="AB57" s="5">
        <v>2.6783197067944743E-3</v>
      </c>
      <c r="AC57" s="5">
        <v>2.5361935961111699E-3</v>
      </c>
      <c r="AD57" s="5">
        <v>0</v>
      </c>
      <c r="AE57" s="5">
        <v>3.5528653200868478E-3</v>
      </c>
      <c r="AF57" s="5">
        <v>0</v>
      </c>
      <c r="AG57" s="1">
        <v>1.7254398586005011</v>
      </c>
      <c r="AH57" s="1"/>
      <c r="AI57" s="5">
        <v>0.45242135118917731</v>
      </c>
      <c r="AJ57" s="5">
        <v>6.0204851125046999E-3</v>
      </c>
      <c r="AK57" s="5">
        <v>0.15574743742410257</v>
      </c>
      <c r="AL57" s="5">
        <v>0.1508394734872123</v>
      </c>
      <c r="AM57" s="5">
        <v>0.1032570163625795</v>
      </c>
      <c r="AN57" s="5">
        <v>0.12401477076357156</v>
      </c>
      <c r="AO57" s="5">
        <v>2.6182229972543645E-3</v>
      </c>
      <c r="AP57" s="5">
        <v>0</v>
      </c>
      <c r="AQ57" s="5">
        <v>1.5522532955549381E-3</v>
      </c>
      <c r="AR57" s="5">
        <v>1.4698823511404614E-3</v>
      </c>
      <c r="AS57" s="5">
        <v>0</v>
      </c>
      <c r="AT57" s="5">
        <v>2.0591070169020936E-3</v>
      </c>
      <c r="AU57" s="5">
        <v>0</v>
      </c>
      <c r="AV57" s="1">
        <v>0.99999999999999967</v>
      </c>
    </row>
    <row r="58" spans="1:48">
      <c r="A58" s="1">
        <v>46.2</v>
      </c>
      <c r="B58" s="1">
        <v>0.3</v>
      </c>
      <c r="C58" s="1">
        <v>10.4</v>
      </c>
      <c r="D58" s="1">
        <v>23.7</v>
      </c>
      <c r="E58" s="1">
        <v>12.6</v>
      </c>
      <c r="F58" s="1">
        <v>6.09</v>
      </c>
      <c r="G58" s="1">
        <v>0</v>
      </c>
      <c r="H58" s="1">
        <v>0</v>
      </c>
      <c r="I58" s="1">
        <v>0.32</v>
      </c>
      <c r="J58" s="1">
        <v>0.1</v>
      </c>
      <c r="K58" s="1">
        <v>0</v>
      </c>
      <c r="L58" s="1">
        <v>0.81</v>
      </c>
      <c r="M58" s="1"/>
      <c r="N58" s="3">
        <v>100.51999999999998</v>
      </c>
      <c r="O58" s="2">
        <v>1325</v>
      </c>
      <c r="P58" s="2">
        <v>1E-4</v>
      </c>
      <c r="Q58" s="2" t="s">
        <v>13</v>
      </c>
      <c r="R58" s="2"/>
      <c r="S58" s="2" t="s">
        <v>137</v>
      </c>
      <c r="T58" s="5">
        <v>0.76897470039946747</v>
      </c>
      <c r="U58" s="5">
        <v>3.7546933667083849E-3</v>
      </c>
      <c r="V58" s="5">
        <v>0.20400156924284035</v>
      </c>
      <c r="W58" s="5">
        <v>0.32985386221294366</v>
      </c>
      <c r="X58" s="5">
        <v>0.31265508684863524</v>
      </c>
      <c r="Y58" s="5">
        <v>0.10859486447931527</v>
      </c>
      <c r="Z58" s="5">
        <v>0</v>
      </c>
      <c r="AA58" s="5">
        <v>0</v>
      </c>
      <c r="AB58" s="5">
        <v>4.5108542430222724E-3</v>
      </c>
      <c r="AC58" s="5">
        <v>1.4089964422839833E-3</v>
      </c>
      <c r="AD58" s="5">
        <v>0</v>
      </c>
      <c r="AE58" s="5">
        <v>1.0658595960260543E-2</v>
      </c>
      <c r="AF58" s="5">
        <v>0</v>
      </c>
      <c r="AG58" s="1">
        <v>1.7444132231954774</v>
      </c>
      <c r="AH58" s="1"/>
      <c r="AI58" s="5">
        <v>0.44082141213698933</v>
      </c>
      <c r="AJ58" s="5">
        <v>2.1524105164889805E-3</v>
      </c>
      <c r="AK58" s="5">
        <v>0.11694566776393904</v>
      </c>
      <c r="AL58" s="5">
        <v>0.1890915855411287</v>
      </c>
      <c r="AM58" s="5">
        <v>0.17923223849215192</v>
      </c>
      <c r="AN58" s="5">
        <v>6.2252947315079035E-2</v>
      </c>
      <c r="AO58" s="5">
        <v>0</v>
      </c>
      <c r="AP58" s="5">
        <v>0</v>
      </c>
      <c r="AQ58" s="5">
        <v>2.5858862929043448E-3</v>
      </c>
      <c r="AR58" s="5">
        <v>8.0771942309800545E-4</v>
      </c>
      <c r="AS58" s="5">
        <v>0</v>
      </c>
      <c r="AT58" s="5">
        <v>6.1101325182205124E-3</v>
      </c>
      <c r="AU58" s="5">
        <v>0</v>
      </c>
      <c r="AV58" s="1">
        <v>0.99999999999999978</v>
      </c>
    </row>
    <row r="59" spans="1:48">
      <c r="A59" s="1">
        <v>37.700000000000003</v>
      </c>
      <c r="B59" s="1">
        <v>0.76</v>
      </c>
      <c r="C59" s="1">
        <v>12</v>
      </c>
      <c r="D59" s="1">
        <v>24.7</v>
      </c>
      <c r="E59" s="1">
        <v>6.43</v>
      </c>
      <c r="F59" s="1">
        <v>14.4</v>
      </c>
      <c r="G59" s="1">
        <v>0.51</v>
      </c>
      <c r="H59" s="1">
        <v>0</v>
      </c>
      <c r="I59" s="1">
        <v>0.16</v>
      </c>
      <c r="J59" s="1">
        <v>1.48</v>
      </c>
      <c r="K59" s="1">
        <v>0.23</v>
      </c>
      <c r="L59" s="1">
        <v>0.1</v>
      </c>
      <c r="M59" s="1"/>
      <c r="N59" s="3">
        <v>98.470000000000013</v>
      </c>
      <c r="O59" s="2">
        <v>1200</v>
      </c>
      <c r="P59" s="2">
        <v>1E-4</v>
      </c>
      <c r="Q59" s="2" t="s">
        <v>13</v>
      </c>
      <c r="R59" s="2"/>
      <c r="S59" s="2" t="s">
        <v>141</v>
      </c>
      <c r="T59" s="5">
        <v>0.62749667110519314</v>
      </c>
      <c r="U59" s="5">
        <v>9.5118898623279095E-3</v>
      </c>
      <c r="V59" s="5">
        <v>0.23538642604943116</v>
      </c>
      <c r="W59" s="5">
        <v>0.34377174669450244</v>
      </c>
      <c r="X59" s="5">
        <v>0.15955334987593053</v>
      </c>
      <c r="Y59" s="5">
        <v>0.25677603423680456</v>
      </c>
      <c r="Z59" s="5">
        <v>1.6456921587608909E-2</v>
      </c>
      <c r="AA59" s="5">
        <v>0</v>
      </c>
      <c r="AB59" s="5">
        <v>2.2554271215111362E-3</v>
      </c>
      <c r="AC59" s="5">
        <v>2.0853147345802951E-2</v>
      </c>
      <c r="AD59" s="5">
        <v>3.0785704724936424E-3</v>
      </c>
      <c r="AE59" s="5">
        <v>1.3158760444766102E-3</v>
      </c>
      <c r="AF59" s="5">
        <v>0</v>
      </c>
      <c r="AG59" s="1">
        <v>1.676456060396083</v>
      </c>
      <c r="AH59" s="1"/>
      <c r="AI59" s="5">
        <v>0.37429950353541597</v>
      </c>
      <c r="AJ59" s="5">
        <v>5.6738080329290655E-3</v>
      </c>
      <c r="AK59" s="5">
        <v>0.14040715507558146</v>
      </c>
      <c r="AL59" s="5">
        <v>0.20505860834389075</v>
      </c>
      <c r="AM59" s="5">
        <v>9.5172998353582935E-2</v>
      </c>
      <c r="AN59" s="5">
        <v>0.15316597929571629</v>
      </c>
      <c r="AO59" s="5">
        <v>9.8164944351245113E-3</v>
      </c>
      <c r="AP59" s="5">
        <v>0</v>
      </c>
      <c r="AQ59" s="5">
        <v>1.345354152006981E-3</v>
      </c>
      <c r="AR59" s="5">
        <v>1.2438827260928117E-2</v>
      </c>
      <c r="AS59" s="5">
        <v>1.8363561952028096E-3</v>
      </c>
      <c r="AT59" s="5">
        <v>7.8491531962115286E-4</v>
      </c>
      <c r="AU59" s="5">
        <v>0</v>
      </c>
      <c r="AV59" s="1">
        <v>1.0000000000000002</v>
      </c>
    </row>
    <row r="60" spans="1:48">
      <c r="A60" s="1">
        <v>40.1</v>
      </c>
      <c r="B60" s="1">
        <v>0.7</v>
      </c>
      <c r="C60" s="1">
        <v>12.6</v>
      </c>
      <c r="D60" s="1">
        <v>22.5</v>
      </c>
      <c r="E60" s="1">
        <v>6.01</v>
      </c>
      <c r="F60" s="1">
        <v>15.5</v>
      </c>
      <c r="G60" s="1">
        <v>0.57999999999999996</v>
      </c>
      <c r="H60" s="1">
        <v>0</v>
      </c>
      <c r="I60" s="1">
        <v>0.16</v>
      </c>
      <c r="J60" s="1">
        <v>1.68</v>
      </c>
      <c r="K60" s="1">
        <v>0.17</v>
      </c>
      <c r="L60" s="1">
        <v>0.1</v>
      </c>
      <c r="M60" s="1"/>
      <c r="N60" s="3">
        <v>100.10000000000001</v>
      </c>
      <c r="O60" s="2">
        <v>1170</v>
      </c>
      <c r="P60" s="2">
        <v>1E-4</v>
      </c>
      <c r="Q60" s="2" t="s">
        <v>36</v>
      </c>
      <c r="R60" s="2"/>
      <c r="S60" s="2" t="s">
        <v>141</v>
      </c>
      <c r="T60" s="5">
        <v>0.66744340878828234</v>
      </c>
      <c r="U60" s="5">
        <v>8.7609511889862324E-3</v>
      </c>
      <c r="V60" s="5">
        <v>0.24715574735190271</v>
      </c>
      <c r="W60" s="5">
        <v>0.31315240083507312</v>
      </c>
      <c r="X60" s="5">
        <v>0.14913151364764268</v>
      </c>
      <c r="Y60" s="5">
        <v>0.27639087018544939</v>
      </c>
      <c r="Z60" s="5">
        <v>1.871571474669248E-2</v>
      </c>
      <c r="AA60" s="5">
        <v>0</v>
      </c>
      <c r="AB60" s="5">
        <v>2.2554271215111362E-3</v>
      </c>
      <c r="AC60" s="5">
        <v>2.3671140230370917E-2</v>
      </c>
      <c r="AD60" s="5">
        <v>2.2754651318431271E-3</v>
      </c>
      <c r="AE60" s="5">
        <v>1.3158760444766102E-3</v>
      </c>
      <c r="AF60" s="5">
        <v>0</v>
      </c>
      <c r="AG60" s="1">
        <v>1.7102685152722308</v>
      </c>
      <c r="AH60" s="1"/>
      <c r="AI60" s="5">
        <v>0.39025650231422432</v>
      </c>
      <c r="AJ60" s="5">
        <v>5.1225588910474183E-3</v>
      </c>
      <c r="AK60" s="5">
        <v>0.14451283242652799</v>
      </c>
      <c r="AL60" s="5">
        <v>0.1831013072150412</v>
      </c>
      <c r="AM60" s="5">
        <v>8.719771913938601E-2</v>
      </c>
      <c r="AN60" s="5">
        <v>0.16160671129553891</v>
      </c>
      <c r="AO60" s="5">
        <v>1.094314406162907E-2</v>
      </c>
      <c r="AP60" s="5">
        <v>0</v>
      </c>
      <c r="AQ60" s="5">
        <v>1.3187561493243826E-3</v>
      </c>
      <c r="AR60" s="5">
        <v>1.3840598724115014E-2</v>
      </c>
      <c r="AS60" s="5">
        <v>1.3304724442529609E-3</v>
      </c>
      <c r="AT60" s="5">
        <v>7.6939733891268915E-4</v>
      </c>
      <c r="AU60" s="5">
        <v>0</v>
      </c>
      <c r="AV60" s="1">
        <v>1.0000000000000002</v>
      </c>
    </row>
    <row r="61" spans="1:48">
      <c r="A61" s="1">
        <v>40.5</v>
      </c>
      <c r="B61" s="1">
        <v>0.82</v>
      </c>
      <c r="C61" s="1">
        <v>12.7</v>
      </c>
      <c r="D61" s="1">
        <v>20.6</v>
      </c>
      <c r="E61" s="1">
        <v>5.07</v>
      </c>
      <c r="F61" s="1">
        <v>14.2</v>
      </c>
      <c r="G61" s="1">
        <v>1.62</v>
      </c>
      <c r="H61" s="1">
        <v>0</v>
      </c>
      <c r="I61" s="1">
        <v>0.21</v>
      </c>
      <c r="J61" s="1">
        <v>1.66</v>
      </c>
      <c r="K61" s="1">
        <v>0.15</v>
      </c>
      <c r="L61" s="1">
        <v>0.1</v>
      </c>
      <c r="M61" s="1"/>
      <c r="N61" s="3">
        <v>97.63</v>
      </c>
      <c r="O61" s="2">
        <v>1140</v>
      </c>
      <c r="P61" s="2">
        <v>1E-4</v>
      </c>
      <c r="Q61" s="2" t="s">
        <v>36</v>
      </c>
      <c r="R61" s="2"/>
      <c r="S61" s="2" t="s">
        <v>146</v>
      </c>
      <c r="T61" s="5">
        <v>0.67410119840213056</v>
      </c>
      <c r="U61" s="5">
        <v>1.0262828535669585E-2</v>
      </c>
      <c r="V61" s="5">
        <v>0.24911730090231463</v>
      </c>
      <c r="W61" s="5">
        <v>0.2867084203201114</v>
      </c>
      <c r="X61" s="5">
        <v>0.12580645161290324</v>
      </c>
      <c r="Y61" s="5">
        <v>0.25320970042796004</v>
      </c>
      <c r="Z61" s="5">
        <v>5.227492739593418E-2</v>
      </c>
      <c r="AA61" s="5">
        <v>0</v>
      </c>
      <c r="AB61" s="5">
        <v>2.9602480969833662E-3</v>
      </c>
      <c r="AC61" s="5">
        <v>2.3389340941914121E-2</v>
      </c>
      <c r="AD61" s="5">
        <v>2.0077633516262885E-3</v>
      </c>
      <c r="AE61" s="5">
        <v>1.3158760444766102E-3</v>
      </c>
      <c r="AF61" s="5">
        <v>0</v>
      </c>
      <c r="AG61" s="1">
        <v>1.6811540560320242</v>
      </c>
      <c r="AH61" s="1"/>
      <c r="AI61" s="5">
        <v>0.40097526814002443</v>
      </c>
      <c r="AJ61" s="5">
        <v>6.1046330042427051E-3</v>
      </c>
      <c r="AK61" s="5">
        <v>0.14818231559949863</v>
      </c>
      <c r="AL61" s="5">
        <v>0.17054262177305773</v>
      </c>
      <c r="AM61" s="5">
        <v>7.4833386721167197E-2</v>
      </c>
      <c r="AN61" s="5">
        <v>0.15061659549845363</v>
      </c>
      <c r="AO61" s="5">
        <v>3.1094668099196733E-2</v>
      </c>
      <c r="AP61" s="5">
        <v>0</v>
      </c>
      <c r="AQ61" s="5">
        <v>1.7608428486145689E-3</v>
      </c>
      <c r="AR61" s="5">
        <v>1.3912669608113879E-2</v>
      </c>
      <c r="AS61" s="5">
        <v>1.194276838831267E-3</v>
      </c>
      <c r="AT61" s="5">
        <v>7.8272186879912227E-4</v>
      </c>
      <c r="AU61" s="5">
        <v>0</v>
      </c>
      <c r="AV61" s="1">
        <v>0.99999999999999978</v>
      </c>
    </row>
    <row r="62" spans="1:48">
      <c r="A62" s="1">
        <v>50</v>
      </c>
      <c r="B62" s="1">
        <v>3.62</v>
      </c>
      <c r="C62" s="1">
        <v>11.7</v>
      </c>
      <c r="D62" s="1">
        <v>15.2</v>
      </c>
      <c r="E62" s="1">
        <v>5.26</v>
      </c>
      <c r="F62" s="1">
        <v>9.91</v>
      </c>
      <c r="G62" s="1">
        <v>2.4700000000000002</v>
      </c>
      <c r="H62" s="1">
        <v>0.15</v>
      </c>
      <c r="I62" s="1">
        <v>0</v>
      </c>
      <c r="J62" s="1">
        <v>0</v>
      </c>
      <c r="K62" s="1">
        <v>0</v>
      </c>
      <c r="L62" s="1">
        <v>0</v>
      </c>
      <c r="M62" s="1"/>
      <c r="N62" s="3">
        <v>98.31</v>
      </c>
      <c r="O62" s="2">
        <v>1128</v>
      </c>
      <c r="P62" s="2">
        <v>1E-4</v>
      </c>
      <c r="Q62" s="2" t="s">
        <v>38</v>
      </c>
      <c r="R62" s="2" t="s">
        <v>105</v>
      </c>
      <c r="S62" s="2" t="s">
        <v>137</v>
      </c>
      <c r="T62" s="5">
        <v>0.83222370173102533</v>
      </c>
      <c r="U62" s="5">
        <v>4.5306633291614516E-2</v>
      </c>
      <c r="V62" s="5">
        <v>0.22950176539819536</v>
      </c>
      <c r="W62" s="5">
        <v>0.21155184411969383</v>
      </c>
      <c r="X62" s="5">
        <v>0.13052109181141439</v>
      </c>
      <c r="Y62" s="5">
        <v>0.17671184022824538</v>
      </c>
      <c r="Z62" s="5">
        <v>7.9703130041949025E-2</v>
      </c>
      <c r="AA62" s="5">
        <v>3.1847133757961781E-3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1">
        <v>1.7087047199979342</v>
      </c>
      <c r="AH62" s="1"/>
      <c r="AI62" s="5">
        <v>0.48704945447334602</v>
      </c>
      <c r="AJ62" s="5">
        <v>2.6515191748091672E-2</v>
      </c>
      <c r="AK62" s="5">
        <v>0.13431329750085363</v>
      </c>
      <c r="AL62" s="5">
        <v>0.12380831026202678</v>
      </c>
      <c r="AM62" s="5">
        <v>7.638598423932029E-2</v>
      </c>
      <c r="AN62" s="5">
        <v>0.10341859430718903</v>
      </c>
      <c r="AO62" s="5">
        <v>4.6645350193710113E-2</v>
      </c>
      <c r="AP62" s="5">
        <v>1.8638172754623329E-3</v>
      </c>
      <c r="AQ62" s="5">
        <v>0</v>
      </c>
      <c r="AR62" s="5">
        <v>0</v>
      </c>
      <c r="AS62" s="5">
        <v>0</v>
      </c>
      <c r="AT62" s="5">
        <v>0</v>
      </c>
      <c r="AU62" s="5">
        <v>0</v>
      </c>
      <c r="AV62" s="1">
        <v>0.99999999999999989</v>
      </c>
    </row>
    <row r="63" spans="1:48">
      <c r="A63" s="1">
        <v>49.4</v>
      </c>
      <c r="B63" s="1">
        <v>4.55</v>
      </c>
      <c r="C63" s="1">
        <v>11.3</v>
      </c>
      <c r="D63" s="1">
        <v>15.9</v>
      </c>
      <c r="E63" s="1">
        <v>5</v>
      </c>
      <c r="F63" s="1">
        <v>9.64</v>
      </c>
      <c r="G63" s="1">
        <v>2.4</v>
      </c>
      <c r="H63" s="1">
        <v>0.23</v>
      </c>
      <c r="I63" s="1">
        <v>0</v>
      </c>
      <c r="J63" s="1">
        <v>0</v>
      </c>
      <c r="K63" s="1">
        <v>0</v>
      </c>
      <c r="L63" s="1">
        <v>0</v>
      </c>
      <c r="M63" s="1"/>
      <c r="N63" s="3">
        <v>98.420000000000016</v>
      </c>
      <c r="O63" s="2">
        <v>1116</v>
      </c>
      <c r="P63" s="2">
        <v>1E-4</v>
      </c>
      <c r="Q63" s="2" t="s">
        <v>38</v>
      </c>
      <c r="R63" s="2"/>
      <c r="S63" s="2" t="s">
        <v>137</v>
      </c>
      <c r="T63" s="5">
        <v>0.822237017310253</v>
      </c>
      <c r="U63" s="5">
        <v>5.6946182728410503E-2</v>
      </c>
      <c r="V63" s="5">
        <v>0.2216555511965477</v>
      </c>
      <c r="W63" s="5">
        <v>0.221294363256785</v>
      </c>
      <c r="X63" s="5">
        <v>0.12406947890818859</v>
      </c>
      <c r="Y63" s="5">
        <v>0.17189728958630529</v>
      </c>
      <c r="Z63" s="5">
        <v>7.7444336882865436E-2</v>
      </c>
      <c r="AA63" s="5">
        <v>4.8832271762208066E-3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1">
        <v>1.7004274470455765</v>
      </c>
      <c r="AH63" s="1"/>
      <c r="AI63" s="5">
        <v>0.48354725086263245</v>
      </c>
      <c r="AJ63" s="5">
        <v>3.3489334006782931E-2</v>
      </c>
      <c r="AK63" s="5">
        <v>0.13035284250537429</v>
      </c>
      <c r="AL63" s="5">
        <v>0.13014043241966891</v>
      </c>
      <c r="AM63" s="5">
        <v>7.2963700464700368E-2</v>
      </c>
      <c r="AN63" s="5">
        <v>0.10109063452543644</v>
      </c>
      <c r="AO63" s="5">
        <v>4.5544040716010446E-2</v>
      </c>
      <c r="AP63" s="5">
        <v>2.8717644993940879E-3</v>
      </c>
      <c r="AQ63" s="5">
        <v>0</v>
      </c>
      <c r="AR63" s="5">
        <v>0</v>
      </c>
      <c r="AS63" s="5">
        <v>0</v>
      </c>
      <c r="AT63" s="5">
        <v>0</v>
      </c>
      <c r="AU63" s="5">
        <v>0</v>
      </c>
      <c r="AV63" s="1">
        <v>0.99999999999999989</v>
      </c>
    </row>
    <row r="64" spans="1:48">
      <c r="A64" s="1">
        <v>48.4</v>
      </c>
      <c r="B64" s="1">
        <v>0.83</v>
      </c>
      <c r="C64" s="1">
        <v>13.5</v>
      </c>
      <c r="D64" s="1">
        <v>10.977636</v>
      </c>
      <c r="E64" s="1">
        <v>7.04</v>
      </c>
      <c r="F64" s="1">
        <v>12.2</v>
      </c>
      <c r="G64" s="1">
        <v>2.42</v>
      </c>
      <c r="H64" s="1">
        <v>2.21</v>
      </c>
      <c r="I64" s="1">
        <v>0.22</v>
      </c>
      <c r="J64" s="1">
        <v>0.41</v>
      </c>
      <c r="K64" s="1">
        <v>0</v>
      </c>
      <c r="L64" s="1">
        <v>0</v>
      </c>
      <c r="M64" s="1"/>
      <c r="N64" s="3">
        <v>98.207635999999994</v>
      </c>
      <c r="O64" s="2">
        <v>1172</v>
      </c>
      <c r="P64" s="2">
        <v>1E-4</v>
      </c>
      <c r="Q64" s="2" t="s">
        <v>5</v>
      </c>
      <c r="R64" s="2" t="s">
        <v>106</v>
      </c>
      <c r="S64" s="2" t="s">
        <v>137</v>
      </c>
      <c r="T64" s="5">
        <v>0.80559254327563246</v>
      </c>
      <c r="U64" s="5">
        <v>1.0387984981226532E-2</v>
      </c>
      <c r="V64" s="5">
        <v>0.26480972930561009</v>
      </c>
      <c r="W64" s="5">
        <v>0.15278546972860127</v>
      </c>
      <c r="X64" s="5">
        <v>0.17468982630272953</v>
      </c>
      <c r="Y64" s="5">
        <v>0.21754636233951496</v>
      </c>
      <c r="Z64" s="5">
        <v>7.8089706356889318E-2</v>
      </c>
      <c r="AA64" s="5">
        <v>4.6921443736730357E-2</v>
      </c>
      <c r="AB64" s="5">
        <v>3.1012122920778123E-3</v>
      </c>
      <c r="AC64" s="5">
        <v>5.7768854133643313E-3</v>
      </c>
      <c r="AD64" s="5">
        <v>0</v>
      </c>
      <c r="AE64" s="5">
        <v>0</v>
      </c>
      <c r="AF64" s="5">
        <v>0</v>
      </c>
      <c r="AG64" s="1">
        <v>1.7597011637323765</v>
      </c>
      <c r="AH64" s="1"/>
      <c r="AI64" s="5">
        <v>0.45780076747062415</v>
      </c>
      <c r="AJ64" s="5">
        <v>5.903266529183466E-3</v>
      </c>
      <c r="AK64" s="5">
        <v>0.15048562492505321</v>
      </c>
      <c r="AL64" s="5">
        <v>8.6824668232041699E-2</v>
      </c>
      <c r="AM64" s="5">
        <v>9.9272438924918036E-2</v>
      </c>
      <c r="AN64" s="5">
        <v>0.12362687871279968</v>
      </c>
      <c r="AO64" s="5">
        <v>4.4376686204638756E-2</v>
      </c>
      <c r="AP64" s="5">
        <v>2.6664438657987038E-2</v>
      </c>
      <c r="AQ64" s="5">
        <v>1.7623516742468093E-3</v>
      </c>
      <c r="AR64" s="5">
        <v>3.2828786685072096E-3</v>
      </c>
      <c r="AS64" s="5">
        <v>0</v>
      </c>
      <c r="AT64" s="5">
        <v>0</v>
      </c>
      <c r="AU64" s="5">
        <v>0</v>
      </c>
      <c r="AV64" s="1">
        <v>1</v>
      </c>
    </row>
    <row r="65" spans="1:48">
      <c r="A65" s="1">
        <v>48.3</v>
      </c>
      <c r="B65" s="1">
        <v>0.91</v>
      </c>
      <c r="C65" s="1">
        <v>15.5</v>
      </c>
      <c r="D65" s="1">
        <v>11.018638000000001</v>
      </c>
      <c r="E65" s="1">
        <v>5.37</v>
      </c>
      <c r="F65" s="1">
        <v>10.9</v>
      </c>
      <c r="G65" s="1">
        <v>3.03</v>
      </c>
      <c r="H65" s="1">
        <v>2.74</v>
      </c>
      <c r="I65" s="1">
        <v>0.23</v>
      </c>
      <c r="J65" s="1">
        <v>0.5</v>
      </c>
      <c r="K65" s="1">
        <v>0</v>
      </c>
      <c r="L65" s="1">
        <v>0</v>
      </c>
      <c r="M65" s="1"/>
      <c r="N65" s="3">
        <v>98.498638</v>
      </c>
      <c r="O65" s="2">
        <v>1136</v>
      </c>
      <c r="P65" s="2">
        <v>1E-4</v>
      </c>
      <c r="Q65" s="2" t="s">
        <v>39</v>
      </c>
      <c r="R65" s="2"/>
      <c r="S65" s="2" t="s">
        <v>140</v>
      </c>
      <c r="T65" s="5">
        <v>0.8039280958721704</v>
      </c>
      <c r="U65" s="5">
        <v>1.1389236545682102E-2</v>
      </c>
      <c r="V65" s="5">
        <v>0.30404080031384861</v>
      </c>
      <c r="W65" s="5">
        <v>0.15335613082811414</v>
      </c>
      <c r="X65" s="5">
        <v>0.13325062034739454</v>
      </c>
      <c r="Y65" s="5">
        <v>0.1943651925820257</v>
      </c>
      <c r="Z65" s="5">
        <v>9.7773475314617622E-2</v>
      </c>
      <c r="AA65" s="5">
        <v>5.8174097664543525E-2</v>
      </c>
      <c r="AB65" s="5">
        <v>3.2421764871722585E-3</v>
      </c>
      <c r="AC65" s="5">
        <v>7.0449822114199163E-3</v>
      </c>
      <c r="AD65" s="5">
        <v>0</v>
      </c>
      <c r="AE65" s="5">
        <v>0</v>
      </c>
      <c r="AF65" s="5">
        <v>0</v>
      </c>
      <c r="AG65" s="1">
        <v>1.7665648081669891</v>
      </c>
      <c r="AH65" s="1"/>
      <c r="AI65" s="5">
        <v>0.45507987714661696</v>
      </c>
      <c r="AJ65" s="5">
        <v>6.4471093803231162E-3</v>
      </c>
      <c r="AK65" s="5">
        <v>0.17210848926019609</v>
      </c>
      <c r="AL65" s="5">
        <v>8.6810362189450874E-2</v>
      </c>
      <c r="AM65" s="5">
        <v>7.5429228370997123E-2</v>
      </c>
      <c r="AN65" s="5">
        <v>0.11002437707547315</v>
      </c>
      <c r="AO65" s="5">
        <v>5.5346667647063946E-2</v>
      </c>
      <c r="AP65" s="5">
        <v>3.2930633167602683E-2</v>
      </c>
      <c r="AQ65" s="5">
        <v>1.8353000536314224E-3</v>
      </c>
      <c r="AR65" s="5">
        <v>3.9879557086444414E-3</v>
      </c>
      <c r="AS65" s="5">
        <v>0</v>
      </c>
      <c r="AT65" s="5">
        <v>0</v>
      </c>
      <c r="AU65" s="5">
        <v>0</v>
      </c>
      <c r="AV65" s="1">
        <v>0.99999999999999978</v>
      </c>
    </row>
    <row r="66" spans="1:48">
      <c r="A66" s="1">
        <v>51.6</v>
      </c>
      <c r="B66" s="1">
        <v>0.79</v>
      </c>
      <c r="C66" s="1">
        <v>16.899999999999999</v>
      </c>
      <c r="D66" s="1">
        <v>8.7965340000000012</v>
      </c>
      <c r="E66" s="1">
        <v>3.56</v>
      </c>
      <c r="F66" s="1">
        <v>7.4</v>
      </c>
      <c r="G66" s="1">
        <v>4.1399999999999997</v>
      </c>
      <c r="H66" s="1">
        <v>4.66</v>
      </c>
      <c r="I66" s="1">
        <v>0.26</v>
      </c>
      <c r="J66" s="1">
        <v>0.79</v>
      </c>
      <c r="K66" s="1">
        <v>0</v>
      </c>
      <c r="L66" s="1">
        <v>0</v>
      </c>
      <c r="M66" s="1"/>
      <c r="N66" s="3">
        <v>98.896534000000017</v>
      </c>
      <c r="O66" s="2">
        <v>1115</v>
      </c>
      <c r="P66" s="2">
        <v>1E-4</v>
      </c>
      <c r="Q66" s="2" t="s">
        <v>41</v>
      </c>
      <c r="R66" s="2"/>
      <c r="S66" s="2" t="s">
        <v>145</v>
      </c>
      <c r="T66" s="5">
        <v>0.85885486018641821</v>
      </c>
      <c r="U66" s="5">
        <v>9.8873591989987481E-3</v>
      </c>
      <c r="V66" s="5">
        <v>0.33150255001961554</v>
      </c>
      <c r="W66" s="5">
        <v>0.12242914405010441</v>
      </c>
      <c r="X66" s="5">
        <v>8.8337468982630285E-2</v>
      </c>
      <c r="Y66" s="5">
        <v>0.13195435092724681</v>
      </c>
      <c r="Z66" s="5">
        <v>0.13359148112294289</v>
      </c>
      <c r="AA66" s="5">
        <v>9.8938428874734613E-2</v>
      </c>
      <c r="AB66" s="5">
        <v>3.6650690724555966E-3</v>
      </c>
      <c r="AC66" s="5">
        <v>1.1131071894043469E-2</v>
      </c>
      <c r="AD66" s="5">
        <v>0</v>
      </c>
      <c r="AE66" s="5">
        <v>0</v>
      </c>
      <c r="AF66" s="5">
        <v>0</v>
      </c>
      <c r="AG66" s="1">
        <v>1.7902917843291901</v>
      </c>
      <c r="AH66" s="1"/>
      <c r="AI66" s="5">
        <v>0.47972898479686937</v>
      </c>
      <c r="AJ66" s="5">
        <v>5.5227641022234106E-3</v>
      </c>
      <c r="AK66" s="5">
        <v>0.18516677165215684</v>
      </c>
      <c r="AL66" s="5">
        <v>6.8385022554285899E-2</v>
      </c>
      <c r="AM66" s="5">
        <v>4.9342498108893303E-2</v>
      </c>
      <c r="AN66" s="5">
        <v>7.3705499897989635E-2</v>
      </c>
      <c r="AO66" s="5">
        <v>7.4619948710203512E-2</v>
      </c>
      <c r="AP66" s="5">
        <v>5.5263856842087983E-2</v>
      </c>
      <c r="AQ66" s="5">
        <v>2.0471909129767206E-3</v>
      </c>
      <c r="AR66" s="5">
        <v>6.2174624223135808E-3</v>
      </c>
      <c r="AS66" s="5">
        <v>0</v>
      </c>
      <c r="AT66" s="5">
        <v>0</v>
      </c>
      <c r="AU66" s="5">
        <v>0</v>
      </c>
      <c r="AV66" s="1">
        <v>1.0000000000000004</v>
      </c>
    </row>
    <row r="67" spans="1:48">
      <c r="A67" s="1">
        <v>51.1</v>
      </c>
      <c r="B67" s="1">
        <v>0.38</v>
      </c>
      <c r="C67" s="1">
        <v>12.7</v>
      </c>
      <c r="D67" s="1">
        <v>13.5</v>
      </c>
      <c r="E67" s="1">
        <v>8.43</v>
      </c>
      <c r="F67" s="1">
        <v>12.6</v>
      </c>
      <c r="G67" s="1">
        <v>0.45</v>
      </c>
      <c r="H67" s="1">
        <v>0.14000000000000001</v>
      </c>
      <c r="I67" s="1">
        <v>0.35</v>
      </c>
      <c r="J67" s="1">
        <v>0</v>
      </c>
      <c r="K67" s="1">
        <v>0</v>
      </c>
      <c r="L67" s="1">
        <v>0.06</v>
      </c>
      <c r="M67" s="1"/>
      <c r="N67" s="3">
        <v>99.710000000000008</v>
      </c>
      <c r="O67" s="2">
        <v>1187</v>
      </c>
      <c r="P67" s="2">
        <v>1E-4</v>
      </c>
      <c r="Q67" s="2" t="s">
        <v>54</v>
      </c>
      <c r="R67" s="2" t="s">
        <v>107</v>
      </c>
      <c r="S67" s="2" t="s">
        <v>137</v>
      </c>
      <c r="T67" s="5">
        <v>0.85053262316910794</v>
      </c>
      <c r="U67" s="5">
        <v>4.7559449311639548E-3</v>
      </c>
      <c r="V67" s="5">
        <v>0.24911730090231463</v>
      </c>
      <c r="W67" s="5">
        <v>0.18789144050104387</v>
      </c>
      <c r="X67" s="5">
        <v>0.20918114143920596</v>
      </c>
      <c r="Y67" s="5">
        <v>0.22467902995720399</v>
      </c>
      <c r="Z67" s="5">
        <v>1.4520813165537272E-2</v>
      </c>
      <c r="AA67" s="5">
        <v>2.9723991507431E-3</v>
      </c>
      <c r="AB67" s="5">
        <v>4.93374682830561E-3</v>
      </c>
      <c r="AC67" s="5">
        <v>0</v>
      </c>
      <c r="AD67" s="5">
        <v>0</v>
      </c>
      <c r="AE67" s="5">
        <v>7.8952562668596616E-4</v>
      </c>
      <c r="AF67" s="5">
        <v>0</v>
      </c>
      <c r="AG67" s="1">
        <v>1.7493739656713121</v>
      </c>
      <c r="AH67" s="1"/>
      <c r="AI67" s="5">
        <v>0.4861925693759373</v>
      </c>
      <c r="AJ67" s="5">
        <v>2.7186553730030438E-3</v>
      </c>
      <c r="AK67" s="5">
        <v>0.14240368599901812</v>
      </c>
      <c r="AL67" s="5">
        <v>0.10740495982455164</v>
      </c>
      <c r="AM67" s="5">
        <v>0.11957485680252131</v>
      </c>
      <c r="AN67" s="5">
        <v>0.12843396230089929</v>
      </c>
      <c r="AO67" s="5">
        <v>8.3005769209358246E-3</v>
      </c>
      <c r="AP67" s="5">
        <v>1.6991216338368561E-3</v>
      </c>
      <c r="AQ67" s="5">
        <v>2.8202928162431602E-3</v>
      </c>
      <c r="AR67" s="5">
        <v>0</v>
      </c>
      <c r="AS67" s="5">
        <v>0</v>
      </c>
      <c r="AT67" s="5">
        <v>4.513189530535801E-4</v>
      </c>
      <c r="AU67" s="5">
        <v>0</v>
      </c>
      <c r="AV67" s="1">
        <v>1.0000000000000002</v>
      </c>
    </row>
    <row r="68" spans="1:48">
      <c r="A68" s="1">
        <v>50.4</v>
      </c>
      <c r="B68" s="1">
        <v>0.33</v>
      </c>
      <c r="C68" s="1">
        <v>12.8</v>
      </c>
      <c r="D68" s="1">
        <v>14.2</v>
      </c>
      <c r="E68" s="1">
        <v>9.09</v>
      </c>
      <c r="F68" s="1">
        <v>12</v>
      </c>
      <c r="G68" s="1">
        <v>0.42</v>
      </c>
      <c r="H68" s="1">
        <v>7.0000000000000007E-2</v>
      </c>
      <c r="I68" s="1">
        <v>0.31</v>
      </c>
      <c r="J68" s="1">
        <v>0</v>
      </c>
      <c r="K68" s="1">
        <v>0</v>
      </c>
      <c r="L68" s="1">
        <v>0.1</v>
      </c>
      <c r="M68" s="1"/>
      <c r="N68" s="3">
        <v>99.72</v>
      </c>
      <c r="O68" s="2">
        <v>1202</v>
      </c>
      <c r="P68" s="2">
        <v>1E-4</v>
      </c>
      <c r="Q68" s="2" t="s">
        <v>13</v>
      </c>
      <c r="R68" s="2"/>
      <c r="S68" s="2" t="s">
        <v>137</v>
      </c>
      <c r="T68" s="5">
        <v>0.83888149134487355</v>
      </c>
      <c r="U68" s="5">
        <v>4.1301627033792235E-3</v>
      </c>
      <c r="V68" s="5">
        <v>0.2510788544527266</v>
      </c>
      <c r="W68" s="5">
        <v>0.19763395963813501</v>
      </c>
      <c r="X68" s="5">
        <v>0.22555831265508686</v>
      </c>
      <c r="Y68" s="5">
        <v>0.21398002853067047</v>
      </c>
      <c r="Z68" s="5">
        <v>1.3552758954501452E-2</v>
      </c>
      <c r="AA68" s="5">
        <v>1.48619957537155E-3</v>
      </c>
      <c r="AB68" s="5">
        <v>4.3698900479278262E-3</v>
      </c>
      <c r="AC68" s="5">
        <v>0</v>
      </c>
      <c r="AD68" s="5">
        <v>0</v>
      </c>
      <c r="AE68" s="5">
        <v>1.3158760444766102E-3</v>
      </c>
      <c r="AF68" s="5">
        <v>0</v>
      </c>
      <c r="AG68" s="1">
        <v>1.7519875339471496</v>
      </c>
      <c r="AH68" s="1"/>
      <c r="AI68" s="5">
        <v>0.47881704355219418</v>
      </c>
      <c r="AJ68" s="5">
        <v>2.3574155770812772E-3</v>
      </c>
      <c r="AK68" s="5">
        <v>0.14331086813560662</v>
      </c>
      <c r="AL68" s="5">
        <v>0.11280557413149769</v>
      </c>
      <c r="AM68" s="5">
        <v>0.12874424519843133</v>
      </c>
      <c r="AN68" s="5">
        <v>0.12213558851562319</v>
      </c>
      <c r="AO68" s="5">
        <v>7.7356480522254014E-3</v>
      </c>
      <c r="AP68" s="5">
        <v>8.4829346475040772E-4</v>
      </c>
      <c r="AQ68" s="5">
        <v>2.4942472267954208E-3</v>
      </c>
      <c r="AR68" s="5">
        <v>0</v>
      </c>
      <c r="AS68" s="5">
        <v>0</v>
      </c>
      <c r="AT68" s="5">
        <v>7.5107614579425703E-4</v>
      </c>
      <c r="AU68" s="5">
        <v>0</v>
      </c>
      <c r="AV68" s="1">
        <v>0.99999999999999978</v>
      </c>
    </row>
    <row r="69" spans="1:48">
      <c r="A69" s="1">
        <v>51.7</v>
      </c>
      <c r="B69" s="1">
        <v>0.28999999999999998</v>
      </c>
      <c r="C69" s="1">
        <v>12.6</v>
      </c>
      <c r="D69" s="1">
        <v>13.2</v>
      </c>
      <c r="E69" s="1">
        <v>10.5</v>
      </c>
      <c r="F69" s="1">
        <v>11.5</v>
      </c>
      <c r="G69" s="1">
        <v>0.27</v>
      </c>
      <c r="H69" s="1">
        <v>0.08</v>
      </c>
      <c r="I69" s="1">
        <v>0.34</v>
      </c>
      <c r="J69" s="1">
        <v>0</v>
      </c>
      <c r="K69" s="1">
        <v>0</v>
      </c>
      <c r="L69" s="1">
        <v>0.13</v>
      </c>
      <c r="M69" s="1"/>
      <c r="N69" s="3">
        <v>100.61</v>
      </c>
      <c r="O69" s="2">
        <v>1206</v>
      </c>
      <c r="P69" s="2">
        <v>1E-4</v>
      </c>
      <c r="Q69" s="2" t="s">
        <v>13</v>
      </c>
      <c r="R69" s="2"/>
      <c r="S69" s="2" t="s">
        <v>137</v>
      </c>
      <c r="T69" s="5">
        <v>0.86051930758988027</v>
      </c>
      <c r="U69" s="5">
        <v>3.6295369211514386E-3</v>
      </c>
      <c r="V69" s="5">
        <v>0.24715574735190271</v>
      </c>
      <c r="W69" s="5">
        <v>0.1837160751565762</v>
      </c>
      <c r="X69" s="5">
        <v>0.26054590570719605</v>
      </c>
      <c r="Y69" s="5">
        <v>0.20506419400855921</v>
      </c>
      <c r="Z69" s="5">
        <v>8.7124878993223628E-3</v>
      </c>
      <c r="AA69" s="5">
        <v>1.6985138004246285E-3</v>
      </c>
      <c r="AB69" s="5">
        <v>4.7927826332111647E-3</v>
      </c>
      <c r="AC69" s="5">
        <v>0</v>
      </c>
      <c r="AD69" s="5">
        <v>0</v>
      </c>
      <c r="AE69" s="5">
        <v>1.7106388578195934E-3</v>
      </c>
      <c r="AF69" s="5">
        <v>0</v>
      </c>
      <c r="AG69" s="1">
        <v>1.7775451899260437</v>
      </c>
      <c r="AH69" s="1"/>
      <c r="AI69" s="5">
        <v>0.48410544635755948</v>
      </c>
      <c r="AJ69" s="5">
        <v>2.0418816588862357E-3</v>
      </c>
      <c r="AK69" s="5">
        <v>0.13904329901294146</v>
      </c>
      <c r="AL69" s="5">
        <v>0.10335381412397165</v>
      </c>
      <c r="AM69" s="5">
        <v>0.14657624862861365</v>
      </c>
      <c r="AN69" s="5">
        <v>0.11536370223988009</v>
      </c>
      <c r="AO69" s="5">
        <v>4.9014156988519955E-3</v>
      </c>
      <c r="AP69" s="5">
        <v>9.5553902654665933E-4</v>
      </c>
      <c r="AQ69" s="5">
        <v>2.6962929889903799E-3</v>
      </c>
      <c r="AR69" s="5">
        <v>0</v>
      </c>
      <c r="AS69" s="5">
        <v>0</v>
      </c>
      <c r="AT69" s="5">
        <v>9.6236026375833852E-4</v>
      </c>
      <c r="AU69" s="5">
        <v>0</v>
      </c>
      <c r="AV69" s="1">
        <v>0.99999999999999989</v>
      </c>
    </row>
    <row r="70" spans="1:48">
      <c r="A70" s="1">
        <v>51.5</v>
      </c>
      <c r="B70" s="1">
        <v>0.26</v>
      </c>
      <c r="C70" s="1">
        <v>12.2</v>
      </c>
      <c r="D70" s="1">
        <v>12.4</v>
      </c>
      <c r="E70" s="1">
        <v>11.7</v>
      </c>
      <c r="F70" s="1">
        <v>10.9</v>
      </c>
      <c r="G70" s="1">
        <v>0.27</v>
      </c>
      <c r="H70" s="1">
        <v>0.08</v>
      </c>
      <c r="I70" s="1">
        <v>0.36</v>
      </c>
      <c r="J70" s="1">
        <v>0</v>
      </c>
      <c r="K70" s="1">
        <v>0</v>
      </c>
      <c r="L70" s="1">
        <v>0.14000000000000001</v>
      </c>
      <c r="M70" s="1"/>
      <c r="N70" s="3">
        <v>99.81</v>
      </c>
      <c r="O70" s="2">
        <v>1244</v>
      </c>
      <c r="P70" s="2">
        <v>1E-4</v>
      </c>
      <c r="Q70" s="2" t="s">
        <v>13</v>
      </c>
      <c r="R70" s="2"/>
      <c r="S70" s="2" t="s">
        <v>137</v>
      </c>
      <c r="T70" s="5">
        <v>0.85719041278295605</v>
      </c>
      <c r="U70" s="5">
        <v>3.2540675844806004E-3</v>
      </c>
      <c r="V70" s="5">
        <v>0.23930953315025499</v>
      </c>
      <c r="W70" s="5">
        <v>0.17258176757132918</v>
      </c>
      <c r="X70" s="5">
        <v>0.29032258064516131</v>
      </c>
      <c r="Y70" s="5">
        <v>0.1943651925820257</v>
      </c>
      <c r="Z70" s="5">
        <v>8.7124878993223628E-3</v>
      </c>
      <c r="AA70" s="5">
        <v>1.6985138004246285E-3</v>
      </c>
      <c r="AB70" s="5">
        <v>5.0747110234000562E-3</v>
      </c>
      <c r="AC70" s="5">
        <v>0</v>
      </c>
      <c r="AD70" s="5">
        <v>0</v>
      </c>
      <c r="AE70" s="5">
        <v>1.8422264622672544E-3</v>
      </c>
      <c r="AF70" s="5">
        <v>0</v>
      </c>
      <c r="AG70" s="1">
        <v>1.774351493501622</v>
      </c>
      <c r="AH70" s="1"/>
      <c r="AI70" s="5">
        <v>0.4831006798384237</v>
      </c>
      <c r="AJ70" s="5">
        <v>1.8339475557116417E-3</v>
      </c>
      <c r="AK70" s="5">
        <v>0.13487154829620923</v>
      </c>
      <c r="AL70" s="5">
        <v>9.7264701049026625E-2</v>
      </c>
      <c r="AM70" s="5">
        <v>0.16362179743328062</v>
      </c>
      <c r="AN70" s="5">
        <v>0.10954153858120447</v>
      </c>
      <c r="AO70" s="5">
        <v>4.9102378706986438E-3</v>
      </c>
      <c r="AP70" s="5">
        <v>9.5725892341244612E-4</v>
      </c>
      <c r="AQ70" s="5">
        <v>2.8600370569110225E-3</v>
      </c>
      <c r="AR70" s="5">
        <v>0</v>
      </c>
      <c r="AS70" s="5">
        <v>0</v>
      </c>
      <c r="AT70" s="5">
        <v>1.0382533951216642E-3</v>
      </c>
      <c r="AU70" s="5">
        <v>0</v>
      </c>
      <c r="AV70" s="1">
        <v>1.0000000000000002</v>
      </c>
    </row>
    <row r="71" spans="1:48">
      <c r="A71" s="1">
        <v>39.5</v>
      </c>
      <c r="B71" s="1">
        <v>9.74</v>
      </c>
      <c r="C71" s="1">
        <v>9.15</v>
      </c>
      <c r="D71" s="1">
        <v>23</v>
      </c>
      <c r="E71" s="1">
        <v>5.53</v>
      </c>
      <c r="F71" s="1">
        <v>11.6</v>
      </c>
      <c r="G71" s="1">
        <v>0.12</v>
      </c>
      <c r="H71" s="1"/>
      <c r="I71" s="1">
        <v>0.25</v>
      </c>
      <c r="J71" s="1"/>
      <c r="K71" s="1"/>
      <c r="L71" s="1">
        <v>0.14000000000000001</v>
      </c>
      <c r="M71" s="1"/>
      <c r="N71" s="3">
        <v>99.03</v>
      </c>
      <c r="O71" s="2">
        <v>1135</v>
      </c>
      <c r="P71" s="2">
        <v>1E-4</v>
      </c>
      <c r="Q71" s="2" t="s">
        <v>5</v>
      </c>
      <c r="R71" s="2" t="s">
        <v>108</v>
      </c>
      <c r="S71" s="2" t="s">
        <v>141</v>
      </c>
      <c r="T71" s="5">
        <v>0.65745672436751001</v>
      </c>
      <c r="U71" s="5">
        <v>0.12190237797246557</v>
      </c>
      <c r="V71" s="5">
        <v>0.17948214986269126</v>
      </c>
      <c r="W71" s="5">
        <v>0.32011134307585248</v>
      </c>
      <c r="X71" s="5">
        <v>0.1372208436724566</v>
      </c>
      <c r="Y71" s="5">
        <v>0.20684736091298145</v>
      </c>
      <c r="Z71" s="5">
        <v>3.8722168441432721E-3</v>
      </c>
      <c r="AA71" s="5">
        <v>0</v>
      </c>
      <c r="AB71" s="5">
        <v>3.5241048773611504E-3</v>
      </c>
      <c r="AC71" s="5">
        <v>0</v>
      </c>
      <c r="AD71" s="5">
        <v>0</v>
      </c>
      <c r="AE71" s="5">
        <v>1.8422264622672544E-3</v>
      </c>
      <c r="AF71" s="5">
        <v>0</v>
      </c>
      <c r="AG71" s="1">
        <v>1.6322593480477292</v>
      </c>
      <c r="AH71" s="1"/>
      <c r="AI71" s="5">
        <v>0.40278937605954834</v>
      </c>
      <c r="AJ71" s="5">
        <v>7.4683216315022144E-2</v>
      </c>
      <c r="AK71" s="5">
        <v>0.10995933340946196</v>
      </c>
      <c r="AL71" s="5">
        <v>0.19611549075134599</v>
      </c>
      <c r="AM71" s="5">
        <v>8.4068039700051458E-2</v>
      </c>
      <c r="AN71" s="5">
        <v>0.12672456810272345</v>
      </c>
      <c r="AO71" s="5">
        <v>2.3723048967522553E-3</v>
      </c>
      <c r="AP71" s="5">
        <v>0</v>
      </c>
      <c r="AQ71" s="5">
        <v>2.1590348871802579E-3</v>
      </c>
      <c r="AR71" s="5">
        <v>0</v>
      </c>
      <c r="AS71" s="5">
        <v>0</v>
      </c>
      <c r="AT71" s="5">
        <v>1.1286358779140442E-3</v>
      </c>
      <c r="AU71" s="5">
        <v>0</v>
      </c>
      <c r="AV71" s="1">
        <v>0.99999999999999989</v>
      </c>
    </row>
    <row r="72" spans="1:48">
      <c r="A72" s="1">
        <v>52.4</v>
      </c>
      <c r="B72" s="1">
        <v>2.38</v>
      </c>
      <c r="C72" s="1">
        <v>14</v>
      </c>
      <c r="D72" s="1">
        <v>9.42</v>
      </c>
      <c r="E72" s="1">
        <v>12.5</v>
      </c>
      <c r="F72" s="1">
        <v>10.1</v>
      </c>
      <c r="G72" s="1">
        <v>0.21</v>
      </c>
      <c r="H72" s="1">
        <v>0</v>
      </c>
      <c r="I72" s="1">
        <v>0</v>
      </c>
      <c r="J72" s="1">
        <v>0</v>
      </c>
      <c r="K72" s="1">
        <v>0</v>
      </c>
      <c r="L72" s="1">
        <v>0.27</v>
      </c>
      <c r="M72" s="1"/>
      <c r="N72" s="3">
        <v>101.27999999999999</v>
      </c>
      <c r="O72" s="2">
        <v>1245</v>
      </c>
      <c r="P72" s="2">
        <v>1E-4</v>
      </c>
      <c r="Q72" s="2" t="s">
        <v>45</v>
      </c>
      <c r="R72" s="2" t="s">
        <v>109</v>
      </c>
      <c r="S72" s="2" t="s">
        <v>137</v>
      </c>
      <c r="T72" s="5">
        <v>0.87217043941411454</v>
      </c>
      <c r="U72" s="5">
        <v>2.9787234042553189E-2</v>
      </c>
      <c r="V72" s="5">
        <v>0.27461749705766969</v>
      </c>
      <c r="W72" s="5">
        <v>0.13110647181628393</v>
      </c>
      <c r="X72" s="5">
        <v>0.3101736972704715</v>
      </c>
      <c r="Y72" s="5">
        <v>0.18009985734664766</v>
      </c>
      <c r="Z72" s="5">
        <v>6.7763794772507258E-3</v>
      </c>
      <c r="AA72" s="5">
        <v>0</v>
      </c>
      <c r="AB72" s="5">
        <v>0</v>
      </c>
      <c r="AC72" s="5">
        <v>0</v>
      </c>
      <c r="AD72" s="5">
        <v>0</v>
      </c>
      <c r="AE72" s="5">
        <v>3.5528653200868478E-3</v>
      </c>
      <c r="AF72" s="5">
        <v>0</v>
      </c>
      <c r="AG72" s="1">
        <v>1.8082844417450783</v>
      </c>
      <c r="AH72" s="1"/>
      <c r="AI72" s="5">
        <v>0.48231927415823456</v>
      </c>
      <c r="AJ72" s="5">
        <v>1.6472648525254759E-2</v>
      </c>
      <c r="AK72" s="5">
        <v>0.15186631633718592</v>
      </c>
      <c r="AL72" s="5">
        <v>7.2503234994246879E-2</v>
      </c>
      <c r="AM72" s="5">
        <v>0.17152926282501194</v>
      </c>
      <c r="AN72" s="5">
        <v>9.959708394816634E-2</v>
      </c>
      <c r="AO72" s="5">
        <v>3.7474079413696696E-3</v>
      </c>
      <c r="AP72" s="5">
        <v>0</v>
      </c>
      <c r="AQ72" s="5">
        <v>0</v>
      </c>
      <c r="AR72" s="5">
        <v>0</v>
      </c>
      <c r="AS72" s="5">
        <v>0</v>
      </c>
      <c r="AT72" s="5">
        <v>1.9647712705298556E-3</v>
      </c>
      <c r="AU72" s="5">
        <v>0</v>
      </c>
      <c r="AV72" s="1">
        <v>0.99999999999999989</v>
      </c>
    </row>
    <row r="73" spans="1:48">
      <c r="A73" s="1">
        <v>52</v>
      </c>
      <c r="B73" s="1">
        <v>4</v>
      </c>
      <c r="C73" s="1">
        <v>11</v>
      </c>
      <c r="D73" s="1">
        <v>8.39</v>
      </c>
      <c r="E73" s="1">
        <v>13.2</v>
      </c>
      <c r="F73" s="1">
        <v>12.5</v>
      </c>
      <c r="G73" s="1">
        <v>0.14000000000000001</v>
      </c>
      <c r="H73" s="1">
        <v>0</v>
      </c>
      <c r="I73" s="1">
        <v>0</v>
      </c>
      <c r="J73" s="1">
        <v>0</v>
      </c>
      <c r="K73" s="1">
        <v>0</v>
      </c>
      <c r="L73" s="1">
        <v>0.24</v>
      </c>
      <c r="M73" s="1"/>
      <c r="N73" s="3">
        <v>101.47</v>
      </c>
      <c r="O73" s="2">
        <v>1245</v>
      </c>
      <c r="P73" s="2">
        <v>1E-4</v>
      </c>
      <c r="Q73" s="2" t="s">
        <v>45</v>
      </c>
      <c r="R73" s="2"/>
      <c r="S73" s="2" t="s">
        <v>137</v>
      </c>
      <c r="T73" s="5">
        <v>0.86551264980026632</v>
      </c>
      <c r="U73" s="5">
        <v>5.0062578222778473E-2</v>
      </c>
      <c r="V73" s="5">
        <v>0.2157708905453119</v>
      </c>
      <c r="W73" s="5">
        <v>0.11677105080027837</v>
      </c>
      <c r="X73" s="5">
        <v>0.32754342431761785</v>
      </c>
      <c r="Y73" s="5">
        <v>0.22289586305278175</v>
      </c>
      <c r="Z73" s="5">
        <v>4.5175863181671511E-3</v>
      </c>
      <c r="AA73" s="5">
        <v>0</v>
      </c>
      <c r="AB73" s="5">
        <v>0</v>
      </c>
      <c r="AC73" s="5">
        <v>0</v>
      </c>
      <c r="AD73" s="5">
        <v>0</v>
      </c>
      <c r="AE73" s="5">
        <v>3.1581025067438646E-3</v>
      </c>
      <c r="AF73" s="5">
        <v>0</v>
      </c>
      <c r="AG73" s="1">
        <v>1.8062321455639456</v>
      </c>
      <c r="AH73" s="1"/>
      <c r="AI73" s="5">
        <v>0.47918129013811461</v>
      </c>
      <c r="AJ73" s="5">
        <v>2.7716580255605975E-2</v>
      </c>
      <c r="AK73" s="5">
        <v>0.11945911331233863</v>
      </c>
      <c r="AL73" s="5">
        <v>6.4648971665721228E-2</v>
      </c>
      <c r="AM73" s="5">
        <v>0.18134071255572276</v>
      </c>
      <c r="AN73" s="5">
        <v>0.12340377376197606</v>
      </c>
      <c r="AO73" s="5">
        <v>2.5011105738884194E-3</v>
      </c>
      <c r="AP73" s="5">
        <v>0</v>
      </c>
      <c r="AQ73" s="5">
        <v>0</v>
      </c>
      <c r="AR73" s="5">
        <v>0</v>
      </c>
      <c r="AS73" s="5">
        <v>0</v>
      </c>
      <c r="AT73" s="5">
        <v>1.7484477366323447E-3</v>
      </c>
      <c r="AU73" s="5">
        <v>0</v>
      </c>
      <c r="AV73" s="1">
        <v>1</v>
      </c>
    </row>
    <row r="74" spans="1:48">
      <c r="A74" s="1">
        <v>52.4</v>
      </c>
      <c r="B74" s="1">
        <v>3.95</v>
      </c>
      <c r="C74" s="1">
        <v>10.3</v>
      </c>
      <c r="D74" s="1">
        <v>8.85</v>
      </c>
      <c r="E74" s="1">
        <v>12.8</v>
      </c>
      <c r="F74" s="1">
        <v>13.1</v>
      </c>
      <c r="G74" s="1">
        <v>0.14000000000000001</v>
      </c>
      <c r="H74" s="1">
        <v>0</v>
      </c>
      <c r="I74" s="1">
        <v>0</v>
      </c>
      <c r="J74" s="1">
        <v>0</v>
      </c>
      <c r="K74" s="1">
        <v>0</v>
      </c>
      <c r="L74" s="1">
        <v>0.28999999999999998</v>
      </c>
      <c r="M74" s="1"/>
      <c r="N74" s="3">
        <v>101.83</v>
      </c>
      <c r="O74" s="2">
        <v>1245</v>
      </c>
      <c r="P74" s="2">
        <v>1E-4</v>
      </c>
      <c r="Q74" s="2" t="s">
        <v>45</v>
      </c>
      <c r="R74" s="2"/>
      <c r="S74" s="2" t="s">
        <v>137</v>
      </c>
      <c r="T74" s="5">
        <v>0.87217043941411454</v>
      </c>
      <c r="U74" s="5">
        <v>4.9436795994993739E-2</v>
      </c>
      <c r="V74" s="5">
        <v>0.20204001569242844</v>
      </c>
      <c r="W74" s="5">
        <v>0.12317327766179541</v>
      </c>
      <c r="X74" s="5">
        <v>0.31761786600496283</v>
      </c>
      <c r="Y74" s="5">
        <v>0.23359486447931527</v>
      </c>
      <c r="Z74" s="5">
        <v>4.5175863181671511E-3</v>
      </c>
      <c r="AA74" s="5">
        <v>0</v>
      </c>
      <c r="AB74" s="5">
        <v>0</v>
      </c>
      <c r="AC74" s="5">
        <v>0</v>
      </c>
      <c r="AD74" s="5">
        <v>0</v>
      </c>
      <c r="AE74" s="5">
        <v>3.8160405289821694E-3</v>
      </c>
      <c r="AF74" s="5">
        <v>0</v>
      </c>
      <c r="AG74" s="1">
        <v>1.8063668860947597</v>
      </c>
      <c r="AH74" s="1"/>
      <c r="AI74" s="5">
        <v>0.48283128202138753</v>
      </c>
      <c r="AJ74" s="5">
        <v>2.7368081410013373E-2</v>
      </c>
      <c r="AK74" s="5">
        <v>0.11184882608716604</v>
      </c>
      <c r="AL74" s="5">
        <v>6.8188405472870195E-2</v>
      </c>
      <c r="AM74" s="5">
        <v>0.17583242277632241</v>
      </c>
      <c r="AN74" s="5">
        <v>0.12931750813054993</v>
      </c>
      <c r="AO74" s="5">
        <v>2.500924011031812E-3</v>
      </c>
      <c r="AP74" s="5">
        <v>0</v>
      </c>
      <c r="AQ74" s="5">
        <v>0</v>
      </c>
      <c r="AR74" s="5">
        <v>0</v>
      </c>
      <c r="AS74" s="5">
        <v>0</v>
      </c>
      <c r="AT74" s="5">
        <v>2.1125500906585956E-3</v>
      </c>
      <c r="AU74" s="5">
        <v>0</v>
      </c>
      <c r="AV74" s="1">
        <v>0.99999999999999989</v>
      </c>
    </row>
    <row r="75" spans="1:48">
      <c r="A75" s="1">
        <v>48</v>
      </c>
      <c r="B75" s="1">
        <v>4.3499999999999996</v>
      </c>
      <c r="C75" s="1">
        <v>10.199999999999999</v>
      </c>
      <c r="D75" s="1">
        <v>15.3</v>
      </c>
      <c r="E75" s="1">
        <v>11.8</v>
      </c>
      <c r="F75" s="1">
        <v>7.89</v>
      </c>
      <c r="G75" s="1">
        <v>0.18</v>
      </c>
      <c r="H75" s="1">
        <v>0</v>
      </c>
      <c r="I75" s="1">
        <v>0</v>
      </c>
      <c r="J75" s="1">
        <v>0</v>
      </c>
      <c r="K75" s="1">
        <v>0</v>
      </c>
      <c r="L75" s="1">
        <v>0.31</v>
      </c>
      <c r="M75" s="1"/>
      <c r="N75" s="3">
        <v>98.03</v>
      </c>
      <c r="O75" s="2">
        <v>1245</v>
      </c>
      <c r="P75" s="2">
        <v>1E-4</v>
      </c>
      <c r="Q75" s="2" t="s">
        <v>45</v>
      </c>
      <c r="R75" s="2"/>
      <c r="S75" s="2" t="s">
        <v>137</v>
      </c>
      <c r="T75" s="5">
        <v>0.79893475366178435</v>
      </c>
      <c r="U75" s="5">
        <v>5.4443053817271582E-2</v>
      </c>
      <c r="V75" s="5">
        <v>0.20007846214201647</v>
      </c>
      <c r="W75" s="5">
        <v>0.21294363256784971</v>
      </c>
      <c r="X75" s="5">
        <v>0.29280397022332511</v>
      </c>
      <c r="Y75" s="5">
        <v>0.14069186875891584</v>
      </c>
      <c r="Z75" s="5">
        <v>5.8083252662149082E-3</v>
      </c>
      <c r="AA75" s="5">
        <v>0</v>
      </c>
      <c r="AB75" s="5">
        <v>0</v>
      </c>
      <c r="AC75" s="5">
        <v>0</v>
      </c>
      <c r="AD75" s="5">
        <v>0</v>
      </c>
      <c r="AE75" s="5">
        <v>4.0792157378774915E-3</v>
      </c>
      <c r="AF75" s="5">
        <v>0</v>
      </c>
      <c r="AG75" s="1">
        <v>1.7097832821752554</v>
      </c>
      <c r="AH75" s="1"/>
      <c r="AI75" s="5">
        <v>0.46727252628493787</v>
      </c>
      <c r="AJ75" s="5">
        <v>3.184207869198892E-2</v>
      </c>
      <c r="AK75" s="5">
        <v>0.11701977918948217</v>
      </c>
      <c r="AL75" s="5">
        <v>0.12454422428141548</v>
      </c>
      <c r="AM75" s="5">
        <v>0.17125209567542857</v>
      </c>
      <c r="AN75" s="5">
        <v>8.2286375253313948E-2</v>
      </c>
      <c r="AO75" s="5">
        <v>3.3971119771538075E-3</v>
      </c>
      <c r="AP75" s="5">
        <v>0</v>
      </c>
      <c r="AQ75" s="5">
        <v>0</v>
      </c>
      <c r="AR75" s="5">
        <v>0</v>
      </c>
      <c r="AS75" s="5">
        <v>0</v>
      </c>
      <c r="AT75" s="5">
        <v>2.3858086462792806E-3</v>
      </c>
      <c r="AU75" s="5">
        <v>0</v>
      </c>
      <c r="AV75" s="1">
        <v>1</v>
      </c>
    </row>
    <row r="76" spans="1:48">
      <c r="A76" s="1">
        <v>49.5</v>
      </c>
      <c r="B76" s="1">
        <v>4.1100000000000003</v>
      </c>
      <c r="C76" s="1">
        <v>14.6</v>
      </c>
      <c r="D76" s="1">
        <v>11.3</v>
      </c>
      <c r="E76" s="1">
        <v>9.15</v>
      </c>
      <c r="F76" s="1">
        <v>10.3</v>
      </c>
      <c r="G76" s="1">
        <v>0.47</v>
      </c>
      <c r="H76" s="1">
        <v>0</v>
      </c>
      <c r="I76" s="1">
        <v>0</v>
      </c>
      <c r="J76" s="1">
        <v>0</v>
      </c>
      <c r="K76" s="1">
        <v>0</v>
      </c>
      <c r="L76" s="1">
        <v>0.2</v>
      </c>
      <c r="M76" s="1"/>
      <c r="N76" s="3">
        <v>99.63</v>
      </c>
      <c r="O76" s="2">
        <v>1186</v>
      </c>
      <c r="P76" s="2">
        <v>1E-4</v>
      </c>
      <c r="Q76" s="2" t="s">
        <v>47</v>
      </c>
      <c r="R76" s="2"/>
      <c r="S76" s="2" t="s">
        <v>137</v>
      </c>
      <c r="T76" s="5">
        <v>0.82390146471371506</v>
      </c>
      <c r="U76" s="5">
        <v>5.143929912390488E-2</v>
      </c>
      <c r="V76" s="5">
        <v>0.28638681836014124</v>
      </c>
      <c r="W76" s="5">
        <v>0.15727209464161448</v>
      </c>
      <c r="X76" s="5">
        <v>0.22704714640198514</v>
      </c>
      <c r="Y76" s="5">
        <v>0.18366619115549218</v>
      </c>
      <c r="Z76" s="5">
        <v>1.5166182639561149E-2</v>
      </c>
      <c r="AA76" s="5">
        <v>0</v>
      </c>
      <c r="AB76" s="5">
        <v>0</v>
      </c>
      <c r="AC76" s="5">
        <v>0</v>
      </c>
      <c r="AD76" s="5">
        <v>0</v>
      </c>
      <c r="AE76" s="5">
        <v>2.6317520889532204E-3</v>
      </c>
      <c r="AF76" s="5">
        <v>0</v>
      </c>
      <c r="AG76" s="1">
        <v>1.7475109491253671</v>
      </c>
      <c r="AH76" s="1"/>
      <c r="AI76" s="5">
        <v>0.47147141774767104</v>
      </c>
      <c r="AJ76" s="5">
        <v>2.9435752119121403E-2</v>
      </c>
      <c r="AK76" s="5">
        <v>0.16388270328347782</v>
      </c>
      <c r="AL76" s="5">
        <v>8.9997773530591893E-2</v>
      </c>
      <c r="AM76" s="5">
        <v>0.1299260222178423</v>
      </c>
      <c r="AN76" s="5">
        <v>0.10510159678679981</v>
      </c>
      <c r="AO76" s="5">
        <v>8.6787339713962058E-3</v>
      </c>
      <c r="AP76" s="5">
        <v>0</v>
      </c>
      <c r="AQ76" s="5">
        <v>0</v>
      </c>
      <c r="AR76" s="5">
        <v>0</v>
      </c>
      <c r="AS76" s="5">
        <v>0</v>
      </c>
      <c r="AT76" s="5">
        <v>1.506000343099663E-3</v>
      </c>
      <c r="AU76" s="5">
        <v>0</v>
      </c>
      <c r="AV76" s="1">
        <v>1</v>
      </c>
    </row>
    <row r="77" spans="1:48">
      <c r="A77" s="1">
        <v>46.2</v>
      </c>
      <c r="B77" s="1">
        <v>3.6</v>
      </c>
      <c r="C77" s="1">
        <v>11.6</v>
      </c>
      <c r="D77" s="1">
        <v>19.100000000000001</v>
      </c>
      <c r="E77" s="1">
        <v>6.15</v>
      </c>
      <c r="F77" s="1">
        <v>10.6</v>
      </c>
      <c r="G77" s="1">
        <v>0.34</v>
      </c>
      <c r="H77" s="1">
        <v>0</v>
      </c>
      <c r="I77" s="1">
        <v>0</v>
      </c>
      <c r="J77" s="1">
        <v>0</v>
      </c>
      <c r="K77" s="1">
        <v>0</v>
      </c>
      <c r="L77" s="1">
        <v>0.36</v>
      </c>
      <c r="M77" s="1"/>
      <c r="N77" s="3">
        <v>97.95</v>
      </c>
      <c r="O77" s="2">
        <v>1141</v>
      </c>
      <c r="P77" s="2">
        <v>1E-4</v>
      </c>
      <c r="Q77" s="2" t="s">
        <v>52</v>
      </c>
      <c r="R77" s="2"/>
      <c r="S77" s="2" t="s">
        <v>137</v>
      </c>
      <c r="T77" s="5">
        <v>0.76897470039946747</v>
      </c>
      <c r="U77" s="5">
        <v>4.5056320400500623E-2</v>
      </c>
      <c r="V77" s="5">
        <v>0.22754021184778345</v>
      </c>
      <c r="W77" s="5">
        <v>0.2658315935977732</v>
      </c>
      <c r="X77" s="5">
        <v>0.15260545905707198</v>
      </c>
      <c r="Y77" s="5">
        <v>0.18901569186875891</v>
      </c>
      <c r="Z77" s="5">
        <v>1.0971281058405939E-2</v>
      </c>
      <c r="AA77" s="5">
        <v>0</v>
      </c>
      <c r="AB77" s="5">
        <v>0</v>
      </c>
      <c r="AC77" s="5">
        <v>0</v>
      </c>
      <c r="AD77" s="5">
        <v>0</v>
      </c>
      <c r="AE77" s="5">
        <v>4.7371537601157967E-3</v>
      </c>
      <c r="AF77" s="5">
        <v>0</v>
      </c>
      <c r="AG77" s="1">
        <v>1.6647324119898772</v>
      </c>
      <c r="AH77" s="1"/>
      <c r="AI77" s="5">
        <v>0.46192090384081702</v>
      </c>
      <c r="AJ77" s="5">
        <v>2.7065202837400271E-2</v>
      </c>
      <c r="AK77" s="5">
        <v>0.13668275466313626</v>
      </c>
      <c r="AL77" s="5">
        <v>0.15968427819580991</v>
      </c>
      <c r="AM77" s="5">
        <v>9.1669662918775402E-2</v>
      </c>
      <c r="AN77" s="5">
        <v>0.11354118566288134</v>
      </c>
      <c r="AO77" s="5">
        <v>6.5904171621743212E-3</v>
      </c>
      <c r="AP77" s="5">
        <v>0</v>
      </c>
      <c r="AQ77" s="5">
        <v>0</v>
      </c>
      <c r="AR77" s="5">
        <v>0</v>
      </c>
      <c r="AS77" s="5">
        <v>0</v>
      </c>
      <c r="AT77" s="5">
        <v>2.8455947190055685E-3</v>
      </c>
      <c r="AU77" s="5">
        <v>0</v>
      </c>
      <c r="AV77" s="1">
        <v>1</v>
      </c>
    </row>
    <row r="78" spans="1:48">
      <c r="A78" s="1">
        <v>44.8</v>
      </c>
      <c r="B78" s="1">
        <v>3.3</v>
      </c>
      <c r="C78" s="1">
        <v>10.8</v>
      </c>
      <c r="D78" s="1">
        <v>21.6</v>
      </c>
      <c r="E78" s="1">
        <v>5.6</v>
      </c>
      <c r="F78" s="1">
        <v>12.4</v>
      </c>
      <c r="G78" s="1">
        <v>0.2</v>
      </c>
      <c r="H78" s="1">
        <v>0</v>
      </c>
      <c r="I78" s="1">
        <v>0</v>
      </c>
      <c r="J78" s="1">
        <v>0</v>
      </c>
      <c r="K78" s="1">
        <v>0</v>
      </c>
      <c r="L78" s="1">
        <v>0.1</v>
      </c>
      <c r="M78" s="1"/>
      <c r="N78" s="3">
        <v>98.8</v>
      </c>
      <c r="O78" s="2">
        <v>1149</v>
      </c>
      <c r="P78" s="2">
        <v>1E-4</v>
      </c>
      <c r="Q78" s="2" t="s">
        <v>53</v>
      </c>
      <c r="R78" s="2"/>
      <c r="S78" s="2" t="s">
        <v>137</v>
      </c>
      <c r="T78" s="5">
        <v>0.74567243675099859</v>
      </c>
      <c r="U78" s="5">
        <v>4.1301627033792233E-2</v>
      </c>
      <c r="V78" s="5">
        <v>0.21184778344448807</v>
      </c>
      <c r="W78" s="5">
        <v>0.30062630480167019</v>
      </c>
      <c r="X78" s="5">
        <v>0.13895781637717122</v>
      </c>
      <c r="Y78" s="5">
        <v>0.22111269614835949</v>
      </c>
      <c r="Z78" s="5">
        <v>6.4536947402387872E-3</v>
      </c>
      <c r="AA78" s="5">
        <v>0</v>
      </c>
      <c r="AB78" s="5">
        <v>0</v>
      </c>
      <c r="AC78" s="5">
        <v>0</v>
      </c>
      <c r="AD78" s="5">
        <v>0</v>
      </c>
      <c r="AE78" s="5">
        <v>1.3158760444766102E-3</v>
      </c>
      <c r="AF78" s="5">
        <v>0</v>
      </c>
      <c r="AG78" s="1">
        <v>1.6672882353411953</v>
      </c>
      <c r="AH78" s="1"/>
      <c r="AI78" s="5">
        <v>0.44723666906844306</v>
      </c>
      <c r="AJ78" s="5">
        <v>2.477173781853036E-2</v>
      </c>
      <c r="AK78" s="5">
        <v>0.12706128367848488</v>
      </c>
      <c r="AL78" s="5">
        <v>0.18030853839747135</v>
      </c>
      <c r="AM78" s="5">
        <v>8.3343607560893498E-2</v>
      </c>
      <c r="AN78" s="5">
        <v>0.13261815891306328</v>
      </c>
      <c r="AO78" s="5">
        <v>3.8707732732955425E-3</v>
      </c>
      <c r="AP78" s="5">
        <v>0</v>
      </c>
      <c r="AQ78" s="5">
        <v>0</v>
      </c>
      <c r="AR78" s="5">
        <v>0</v>
      </c>
      <c r="AS78" s="5">
        <v>0</v>
      </c>
      <c r="AT78" s="5">
        <v>7.8923128981794096E-4</v>
      </c>
      <c r="AU78" s="5">
        <v>0</v>
      </c>
      <c r="AV78" s="1">
        <v>0.99999999999999989</v>
      </c>
    </row>
    <row r="79" spans="1:48">
      <c r="A79" s="1">
        <v>46.2</v>
      </c>
      <c r="B79" s="1">
        <v>3.38</v>
      </c>
      <c r="C79" s="1">
        <v>9.92</v>
      </c>
      <c r="D79" s="1">
        <v>25.7</v>
      </c>
      <c r="E79" s="1">
        <v>2.97</v>
      </c>
      <c r="F79" s="1">
        <v>8.4700000000000006</v>
      </c>
      <c r="G79" s="1">
        <v>0.93</v>
      </c>
      <c r="H79" s="1">
        <v>0</v>
      </c>
      <c r="I79" s="1">
        <v>0</v>
      </c>
      <c r="J79" s="1">
        <v>0</v>
      </c>
      <c r="K79" s="1">
        <v>0</v>
      </c>
      <c r="L79" s="1">
        <v>0.12</v>
      </c>
      <c r="M79" s="1"/>
      <c r="N79" s="3">
        <v>97.690000000000012</v>
      </c>
      <c r="O79" s="2">
        <v>1081</v>
      </c>
      <c r="P79" s="2">
        <v>1E-4</v>
      </c>
      <c r="Q79" s="2" t="s">
        <v>26</v>
      </c>
      <c r="R79" s="2"/>
      <c r="S79" s="2" t="s">
        <v>137</v>
      </c>
      <c r="T79" s="5">
        <v>0.76897470039946747</v>
      </c>
      <c r="U79" s="5">
        <v>4.2302878598247808E-2</v>
      </c>
      <c r="V79" s="5">
        <v>0.19458611220086308</v>
      </c>
      <c r="W79" s="5">
        <v>0.35768963117606128</v>
      </c>
      <c r="X79" s="5">
        <v>7.369727047146403E-2</v>
      </c>
      <c r="Y79" s="5">
        <v>0.15103423680456493</v>
      </c>
      <c r="Z79" s="5">
        <v>3.000968054211036E-2</v>
      </c>
      <c r="AA79" s="5">
        <v>0</v>
      </c>
      <c r="AB79" s="5">
        <v>0</v>
      </c>
      <c r="AC79" s="5">
        <v>0</v>
      </c>
      <c r="AD79" s="5">
        <v>0</v>
      </c>
      <c r="AE79" s="5">
        <v>1.5790512533719323E-3</v>
      </c>
      <c r="AF79" s="5">
        <v>0</v>
      </c>
      <c r="AG79" s="1">
        <v>1.619873561446151</v>
      </c>
      <c r="AH79" s="1"/>
      <c r="AI79" s="5">
        <v>0.47471279160390834</v>
      </c>
      <c r="AJ79" s="5">
        <v>2.6114926254171146E-2</v>
      </c>
      <c r="AK79" s="5">
        <v>0.12012425959168398</v>
      </c>
      <c r="AL79" s="5">
        <v>0.22081330277205827</v>
      </c>
      <c r="AM79" s="5">
        <v>4.5495693136488005E-2</v>
      </c>
      <c r="AN79" s="5">
        <v>9.3238287480739104E-2</v>
      </c>
      <c r="AO79" s="5">
        <v>1.8525940083446421E-2</v>
      </c>
      <c r="AP79" s="5">
        <v>0</v>
      </c>
      <c r="AQ79" s="5">
        <v>0</v>
      </c>
      <c r="AR79" s="5">
        <v>0</v>
      </c>
      <c r="AS79" s="5">
        <v>0</v>
      </c>
      <c r="AT79" s="5">
        <v>9.7479907750468229E-4</v>
      </c>
      <c r="AU79" s="5">
        <v>0</v>
      </c>
      <c r="AV79" s="1">
        <v>0.99999999999999989</v>
      </c>
    </row>
    <row r="80" spans="1:48">
      <c r="A80" s="1">
        <v>46.4</v>
      </c>
      <c r="B80" s="1">
        <v>3.52</v>
      </c>
      <c r="C80" s="1">
        <v>15.5</v>
      </c>
      <c r="D80" s="1">
        <v>10.9</v>
      </c>
      <c r="E80" s="1">
        <v>6.53</v>
      </c>
      <c r="F80" s="1">
        <v>10.199999999999999</v>
      </c>
      <c r="G80" s="1">
        <v>3.61</v>
      </c>
      <c r="H80" s="1">
        <v>1.54</v>
      </c>
      <c r="I80" s="1">
        <v>0</v>
      </c>
      <c r="J80" s="1">
        <v>1.05</v>
      </c>
      <c r="K80" s="1"/>
      <c r="L80" s="1"/>
      <c r="M80" s="1"/>
      <c r="N80" s="3">
        <v>99.250000000000014</v>
      </c>
      <c r="O80" s="2">
        <v>1174</v>
      </c>
      <c r="P80" s="2">
        <v>1E-4</v>
      </c>
      <c r="Q80" s="2" t="s">
        <v>5</v>
      </c>
      <c r="R80" s="2" t="s">
        <v>110</v>
      </c>
      <c r="S80" s="2" t="s">
        <v>140</v>
      </c>
      <c r="T80" s="5">
        <v>0.77230359520639147</v>
      </c>
      <c r="U80" s="5">
        <v>4.4055068836045055E-2</v>
      </c>
      <c r="V80" s="5">
        <v>0.30404080031384861</v>
      </c>
      <c r="W80" s="5">
        <v>0.15170494084899097</v>
      </c>
      <c r="X80" s="5">
        <v>0.1620347394540943</v>
      </c>
      <c r="Y80" s="5">
        <v>0.18188302425106989</v>
      </c>
      <c r="Z80" s="5">
        <v>0.1164891900613101</v>
      </c>
      <c r="AA80" s="5">
        <v>3.2696390658174097E-2</v>
      </c>
      <c r="AB80" s="5">
        <v>0</v>
      </c>
      <c r="AC80" s="5">
        <v>1.4794462643981826E-2</v>
      </c>
      <c r="AD80" s="5">
        <v>0</v>
      </c>
      <c r="AE80" s="5">
        <v>0</v>
      </c>
      <c r="AF80" s="5">
        <v>0</v>
      </c>
      <c r="AG80" s="1">
        <v>1.7800022122739061</v>
      </c>
      <c r="AH80" s="1"/>
      <c r="AI80" s="5">
        <v>0.43387788502790336</v>
      </c>
      <c r="AJ80" s="5">
        <v>2.4750007911375493E-2</v>
      </c>
      <c r="AK80" s="5">
        <v>0.17080922608823304</v>
      </c>
      <c r="AL80" s="5">
        <v>8.5227388934079967E-2</v>
      </c>
      <c r="AM80" s="5">
        <v>9.1030639364823696E-2</v>
      </c>
      <c r="AN80" s="5">
        <v>0.10218134730221436</v>
      </c>
      <c r="AO80" s="5">
        <v>6.544328386676454E-2</v>
      </c>
      <c r="AP80" s="5">
        <v>1.8368735967134175E-2</v>
      </c>
      <c r="AQ80" s="5">
        <v>0</v>
      </c>
      <c r="AR80" s="5">
        <v>8.3114855374714896E-3</v>
      </c>
      <c r="AS80" s="5">
        <v>0</v>
      </c>
      <c r="AT80" s="5">
        <v>0</v>
      </c>
      <c r="AU80" s="5">
        <v>0</v>
      </c>
      <c r="AV80" s="1">
        <v>1.0000000000000002</v>
      </c>
    </row>
    <row r="81" spans="1:48">
      <c r="A81" s="1">
        <v>45.2</v>
      </c>
      <c r="B81" s="1">
        <v>5.05</v>
      </c>
      <c r="C81" s="1">
        <v>13.4</v>
      </c>
      <c r="D81" s="1">
        <v>12.5</v>
      </c>
      <c r="E81" s="1">
        <v>4.21</v>
      </c>
      <c r="F81" s="1">
        <v>9.2899999999999991</v>
      </c>
      <c r="G81" s="1">
        <v>3.99</v>
      </c>
      <c r="H81" s="1">
        <v>2.1</v>
      </c>
      <c r="I81" s="1">
        <v>0.14000000000000001</v>
      </c>
      <c r="J81" s="1">
        <v>1.61</v>
      </c>
      <c r="K81" s="1"/>
      <c r="L81" s="1"/>
      <c r="M81" s="1"/>
      <c r="N81" s="3">
        <v>97.49</v>
      </c>
      <c r="O81" s="2">
        <v>1097</v>
      </c>
      <c r="P81" s="2">
        <v>1E-4</v>
      </c>
      <c r="Q81" s="2" t="s">
        <v>10</v>
      </c>
      <c r="R81" s="2"/>
      <c r="S81" s="2" t="s">
        <v>147</v>
      </c>
      <c r="T81" s="5">
        <v>0.75233022636484692</v>
      </c>
      <c r="U81" s="5">
        <v>6.3204005006257821E-2</v>
      </c>
      <c r="V81" s="5">
        <v>0.26284817575519814</v>
      </c>
      <c r="W81" s="5">
        <v>0.17397355601948505</v>
      </c>
      <c r="X81" s="5">
        <v>0.1044665012406948</v>
      </c>
      <c r="Y81" s="5">
        <v>0.16565620542082737</v>
      </c>
      <c r="Z81" s="5">
        <v>0.1287512100677638</v>
      </c>
      <c r="AA81" s="5">
        <v>4.4585987261146501E-2</v>
      </c>
      <c r="AB81" s="5">
        <v>1.9734987313222443E-3</v>
      </c>
      <c r="AC81" s="5">
        <v>2.2684842720772133E-2</v>
      </c>
      <c r="AD81" s="5">
        <v>0</v>
      </c>
      <c r="AE81" s="5">
        <v>0</v>
      </c>
      <c r="AF81" s="5">
        <v>0</v>
      </c>
      <c r="AG81" s="1">
        <v>1.7204742085883149</v>
      </c>
      <c r="AH81" s="1"/>
      <c r="AI81" s="5">
        <v>0.43728073493304476</v>
      </c>
      <c r="AJ81" s="5">
        <v>3.6736386218842551E-2</v>
      </c>
      <c r="AK81" s="5">
        <v>0.15277658592212817</v>
      </c>
      <c r="AL81" s="5">
        <v>0.10111953736419797</v>
      </c>
      <c r="AM81" s="5">
        <v>6.0719597375662931E-2</v>
      </c>
      <c r="AN81" s="5">
        <v>9.6285201250852673E-2</v>
      </c>
      <c r="AO81" s="5">
        <v>7.4834722557920161E-2</v>
      </c>
      <c r="AP81" s="5">
        <v>2.5914940798636113E-2</v>
      </c>
      <c r="AQ81" s="5">
        <v>1.1470667339683873E-3</v>
      </c>
      <c r="AR81" s="5">
        <v>1.3185226844746207E-2</v>
      </c>
      <c r="AS81" s="5">
        <v>0</v>
      </c>
      <c r="AT81" s="5">
        <v>0</v>
      </c>
      <c r="AU81" s="5">
        <v>0</v>
      </c>
      <c r="AV81" s="1">
        <v>0.99999999999999989</v>
      </c>
    </row>
    <row r="82" spans="1:48">
      <c r="A82" s="1">
        <v>47.9</v>
      </c>
      <c r="B82" s="1">
        <v>4.55</v>
      </c>
      <c r="C82" s="1">
        <v>14.6</v>
      </c>
      <c r="D82" s="1">
        <v>11.7</v>
      </c>
      <c r="E82" s="1">
        <v>3.69</v>
      </c>
      <c r="F82" s="1">
        <v>8.4700000000000006</v>
      </c>
      <c r="G82" s="1">
        <v>4.3600000000000003</v>
      </c>
      <c r="H82" s="1">
        <v>2.82</v>
      </c>
      <c r="I82" s="1">
        <v>0.28000000000000003</v>
      </c>
      <c r="J82" s="1">
        <v>2.0299999999999998</v>
      </c>
      <c r="K82" s="1"/>
      <c r="L82" s="1"/>
      <c r="M82" s="1"/>
      <c r="N82" s="3">
        <v>100.39999999999999</v>
      </c>
      <c r="O82" s="2">
        <v>1076</v>
      </c>
      <c r="P82" s="2">
        <v>1E-4</v>
      </c>
      <c r="Q82" s="2" t="s">
        <v>56</v>
      </c>
      <c r="R82" s="2"/>
      <c r="S82" s="2" t="s">
        <v>147</v>
      </c>
      <c r="T82" s="5">
        <v>0.79727030625832218</v>
      </c>
      <c r="U82" s="5">
        <v>5.6946182728410503E-2</v>
      </c>
      <c r="V82" s="5">
        <v>0.28638681836014124</v>
      </c>
      <c r="W82" s="5">
        <v>0.162839248434238</v>
      </c>
      <c r="X82" s="5">
        <v>9.1563275434243183E-2</v>
      </c>
      <c r="Y82" s="5">
        <v>0.15103423680456493</v>
      </c>
      <c r="Z82" s="5">
        <v>0.14069054533720557</v>
      </c>
      <c r="AA82" s="5">
        <v>5.9872611464968147E-2</v>
      </c>
      <c r="AB82" s="5">
        <v>3.9469974626444885E-3</v>
      </c>
      <c r="AC82" s="5">
        <v>2.8602627778364857E-2</v>
      </c>
      <c r="AD82" s="5">
        <v>0</v>
      </c>
      <c r="AE82" s="5">
        <v>0</v>
      </c>
      <c r="AF82" s="5">
        <v>0</v>
      </c>
      <c r="AG82" s="1">
        <v>1.7791528500631031</v>
      </c>
      <c r="AH82" s="1"/>
      <c r="AI82" s="5">
        <v>0.44811793783206683</v>
      </c>
      <c r="AJ82" s="5">
        <v>3.2007470705167761E-2</v>
      </c>
      <c r="AK82" s="5">
        <v>0.16096808003313692</v>
      </c>
      <c r="AL82" s="5">
        <v>9.1526283662734437E-2</v>
      </c>
      <c r="AM82" s="5">
        <v>5.1464535737328926E-2</v>
      </c>
      <c r="AN82" s="5">
        <v>8.4891096793177745E-2</v>
      </c>
      <c r="AO82" s="5">
        <v>7.907726721299721E-2</v>
      </c>
      <c r="AP82" s="5">
        <v>3.3652314618636943E-2</v>
      </c>
      <c r="AQ82" s="5">
        <v>2.2184701345387475E-3</v>
      </c>
      <c r="AR82" s="5">
        <v>1.6076543270214461E-2</v>
      </c>
      <c r="AS82" s="5">
        <v>0</v>
      </c>
      <c r="AT82" s="5">
        <v>0</v>
      </c>
      <c r="AU82" s="5">
        <v>0</v>
      </c>
      <c r="AV82" s="1">
        <v>1</v>
      </c>
    </row>
    <row r="83" spans="1:48">
      <c r="A83" s="1">
        <v>47.8</v>
      </c>
      <c r="B83" s="1">
        <v>4.3899999999999997</v>
      </c>
      <c r="C83" s="1">
        <v>13.2</v>
      </c>
      <c r="D83" s="1">
        <v>13.2</v>
      </c>
      <c r="E83" s="1">
        <v>4.4800000000000004</v>
      </c>
      <c r="F83" s="1">
        <v>9.17</v>
      </c>
      <c r="G83" s="1">
        <v>3.75</v>
      </c>
      <c r="H83" s="1">
        <v>1.77</v>
      </c>
      <c r="I83" s="1">
        <v>0</v>
      </c>
      <c r="J83" s="1">
        <v>1.36</v>
      </c>
      <c r="K83" s="1"/>
      <c r="L83" s="1"/>
      <c r="M83" s="1"/>
      <c r="N83" s="3">
        <v>99.12</v>
      </c>
      <c r="O83" s="2">
        <v>1123</v>
      </c>
      <c r="P83" s="2">
        <v>1E-4</v>
      </c>
      <c r="Q83" s="2" t="s">
        <v>10</v>
      </c>
      <c r="R83" s="2"/>
      <c r="S83" s="2" t="s">
        <v>140</v>
      </c>
      <c r="T83" s="5">
        <v>0.79560585885486013</v>
      </c>
      <c r="U83" s="5">
        <v>5.4943679599499369E-2</v>
      </c>
      <c r="V83" s="5">
        <v>0.25892506865437426</v>
      </c>
      <c r="W83" s="5">
        <v>0.1837160751565762</v>
      </c>
      <c r="X83" s="5">
        <v>0.11116625310173699</v>
      </c>
      <c r="Y83" s="5">
        <v>0.16351640513552068</v>
      </c>
      <c r="Z83" s="5">
        <v>0.12100677637947725</v>
      </c>
      <c r="AA83" s="5">
        <v>3.7579617834394903E-2</v>
      </c>
      <c r="AB83" s="5">
        <v>0</v>
      </c>
      <c r="AC83" s="5">
        <v>1.9162351615062176E-2</v>
      </c>
      <c r="AD83" s="5">
        <v>0</v>
      </c>
      <c r="AE83" s="5">
        <v>0</v>
      </c>
      <c r="AF83" s="5">
        <v>0</v>
      </c>
      <c r="AG83" s="1">
        <v>1.7456220863315022</v>
      </c>
      <c r="AH83" s="1"/>
      <c r="AI83" s="5">
        <v>0.45577210845610866</v>
      </c>
      <c r="AJ83" s="5">
        <v>3.1475128568615791E-2</v>
      </c>
      <c r="AK83" s="5">
        <v>0.14832824967202157</v>
      </c>
      <c r="AL83" s="5">
        <v>0.10524389934975172</v>
      </c>
      <c r="AM83" s="5">
        <v>6.3682886446147988E-2</v>
      </c>
      <c r="AN83" s="5">
        <v>9.3672282457858469E-2</v>
      </c>
      <c r="AO83" s="5">
        <v>6.9320145137357916E-2</v>
      </c>
      <c r="AP83" s="5">
        <v>2.1527922984390074E-2</v>
      </c>
      <c r="AQ83" s="5">
        <v>0</v>
      </c>
      <c r="AR83" s="5">
        <v>1.0977376927747666E-2</v>
      </c>
      <c r="AS83" s="5">
        <v>0</v>
      </c>
      <c r="AT83" s="5">
        <v>0</v>
      </c>
      <c r="AU83" s="5">
        <v>0</v>
      </c>
      <c r="AV83" s="1">
        <v>1</v>
      </c>
    </row>
    <row r="84" spans="1:48">
      <c r="A84" s="10">
        <v>48.06</v>
      </c>
      <c r="B84" s="10">
        <v>1.81</v>
      </c>
      <c r="C84" s="10">
        <v>10.78</v>
      </c>
      <c r="D84" s="10">
        <v>12.35</v>
      </c>
      <c r="E84" s="10">
        <v>18.11</v>
      </c>
      <c r="F84" s="10">
        <v>8.86</v>
      </c>
      <c r="G84" s="10">
        <v>0.51</v>
      </c>
      <c r="H84" s="10"/>
      <c r="I84" s="10">
        <v>0.18</v>
      </c>
      <c r="J84" s="10"/>
      <c r="K84" s="10">
        <v>0.11</v>
      </c>
      <c r="L84" s="10">
        <v>0.21</v>
      </c>
      <c r="M84" s="10"/>
      <c r="N84" s="12">
        <v>101</v>
      </c>
      <c r="O84" s="16">
        <v>1401</v>
      </c>
      <c r="P84" s="11">
        <v>1E-4</v>
      </c>
      <c r="Q84" s="11" t="s">
        <v>5</v>
      </c>
      <c r="R84" s="11" t="s">
        <v>127</v>
      </c>
      <c r="S84" s="11" t="s">
        <v>137</v>
      </c>
      <c r="T84" s="13">
        <v>0.79990000000000006</v>
      </c>
      <c r="U84" s="13">
        <v>2.2700000000000001E-2</v>
      </c>
      <c r="V84" s="13">
        <v>0.21149999999999999</v>
      </c>
      <c r="W84" s="13">
        <v>0.1719</v>
      </c>
      <c r="X84" s="13">
        <v>0.44940000000000002</v>
      </c>
      <c r="Y84" s="13">
        <v>0.158</v>
      </c>
      <c r="Z84" s="13">
        <v>1.6500000000000001E-2</v>
      </c>
      <c r="AA84" s="13">
        <v>0</v>
      </c>
      <c r="AB84" s="13">
        <v>2.5000000000000001E-3</v>
      </c>
      <c r="AC84" s="13">
        <v>0</v>
      </c>
      <c r="AD84" s="13">
        <v>1.5E-3</v>
      </c>
      <c r="AE84" s="13">
        <v>2.8E-3</v>
      </c>
      <c r="AF84" s="13">
        <v>0</v>
      </c>
      <c r="AG84" s="10">
        <v>1.84</v>
      </c>
      <c r="AH84" s="10"/>
      <c r="AI84" s="13">
        <v>0.43559999999999999</v>
      </c>
      <c r="AJ84" s="13">
        <v>1.23E-2</v>
      </c>
      <c r="AK84" s="13">
        <v>0.11509999999999999</v>
      </c>
      <c r="AL84" s="13">
        <v>9.3600000000000003E-2</v>
      </c>
      <c r="AM84" s="13">
        <v>0.2447</v>
      </c>
      <c r="AN84" s="13">
        <v>8.5999999999999993E-2</v>
      </c>
      <c r="AO84" s="13">
        <v>8.9999999999999993E-3</v>
      </c>
      <c r="AP84" s="13">
        <v>0</v>
      </c>
      <c r="AQ84" s="13">
        <v>1.4E-3</v>
      </c>
      <c r="AR84" s="13">
        <v>0</v>
      </c>
      <c r="AS84" s="13">
        <v>8.0000000000000004E-4</v>
      </c>
      <c r="AT84" s="13">
        <v>1.5E-3</v>
      </c>
      <c r="AU84" s="13">
        <v>0</v>
      </c>
      <c r="AV84" s="10">
        <v>1</v>
      </c>
    </row>
    <row r="85" spans="1:48">
      <c r="A85" s="10">
        <v>46.71</v>
      </c>
      <c r="B85" s="10">
        <v>1.67</v>
      </c>
      <c r="C85" s="10">
        <v>9.86</v>
      </c>
      <c r="D85" s="10">
        <v>13.8</v>
      </c>
      <c r="E85" s="10">
        <v>19.510000000000002</v>
      </c>
      <c r="F85" s="10">
        <v>8.15</v>
      </c>
      <c r="G85" s="10">
        <v>0.4</v>
      </c>
      <c r="H85" s="10"/>
      <c r="I85" s="10">
        <v>0.17</v>
      </c>
      <c r="J85" s="10"/>
      <c r="K85" s="10">
        <v>0.15</v>
      </c>
      <c r="L85" s="10">
        <v>0</v>
      </c>
      <c r="M85" s="10"/>
      <c r="N85" s="12">
        <v>100.4</v>
      </c>
      <c r="O85" s="16">
        <v>1396</v>
      </c>
      <c r="P85" s="11">
        <v>1E-4</v>
      </c>
      <c r="Q85" s="11" t="s">
        <v>5</v>
      </c>
      <c r="R85" s="11"/>
      <c r="S85" s="11" t="s">
        <v>137</v>
      </c>
      <c r="T85" s="13">
        <v>0.77749999999999997</v>
      </c>
      <c r="U85" s="13">
        <v>2.0899999999999998E-2</v>
      </c>
      <c r="V85" s="13">
        <v>0.19339999999999999</v>
      </c>
      <c r="W85" s="13">
        <v>0.19209999999999999</v>
      </c>
      <c r="X85" s="13">
        <v>0.48409999999999997</v>
      </c>
      <c r="Y85" s="13">
        <v>0.14530000000000001</v>
      </c>
      <c r="Z85" s="13">
        <v>1.29E-2</v>
      </c>
      <c r="AA85" s="13">
        <v>0</v>
      </c>
      <c r="AB85" s="13">
        <v>2.3999999999999998E-3</v>
      </c>
      <c r="AC85" s="13">
        <v>0</v>
      </c>
      <c r="AD85" s="13">
        <v>2E-3</v>
      </c>
      <c r="AE85" s="13">
        <v>0</v>
      </c>
      <c r="AF85" s="13">
        <v>0</v>
      </c>
      <c r="AG85" s="10">
        <v>1.83</v>
      </c>
      <c r="AH85" s="10"/>
      <c r="AI85" s="13">
        <v>0.42470000000000002</v>
      </c>
      <c r="AJ85" s="13">
        <v>1.14E-2</v>
      </c>
      <c r="AK85" s="13">
        <v>0.1057</v>
      </c>
      <c r="AL85" s="13">
        <v>0.10489999999999999</v>
      </c>
      <c r="AM85" s="13">
        <v>0.26450000000000001</v>
      </c>
      <c r="AN85" s="13">
        <v>7.9399999999999998E-2</v>
      </c>
      <c r="AO85" s="13">
        <v>7.1000000000000004E-3</v>
      </c>
      <c r="AP85" s="13">
        <v>0</v>
      </c>
      <c r="AQ85" s="13">
        <v>1.2999999999999999E-3</v>
      </c>
      <c r="AR85" s="13">
        <v>0</v>
      </c>
      <c r="AS85" s="13">
        <v>1.1000000000000001E-3</v>
      </c>
      <c r="AT85" s="13">
        <v>0</v>
      </c>
      <c r="AU85" s="13">
        <v>0</v>
      </c>
      <c r="AV85" s="10">
        <v>1</v>
      </c>
    </row>
    <row r="86" spans="1:48">
      <c r="A86" s="10">
        <v>48.78</v>
      </c>
      <c r="B86" s="10">
        <v>1.97</v>
      </c>
      <c r="C86" s="10">
        <v>11.89</v>
      </c>
      <c r="D86" s="10">
        <v>12.23</v>
      </c>
      <c r="E86" s="10">
        <v>15.4</v>
      </c>
      <c r="F86" s="10">
        <v>9.73</v>
      </c>
      <c r="G86" s="10">
        <v>0.6</v>
      </c>
      <c r="H86" s="10"/>
      <c r="I86" s="10">
        <v>0.16</v>
      </c>
      <c r="J86" s="10"/>
      <c r="K86" s="10">
        <v>0.09</v>
      </c>
      <c r="L86" s="10">
        <v>0.19</v>
      </c>
      <c r="M86" s="10"/>
      <c r="N86" s="12">
        <v>101</v>
      </c>
      <c r="O86" s="16">
        <v>1349</v>
      </c>
      <c r="P86" s="11">
        <v>1E-4</v>
      </c>
      <c r="Q86" s="11" t="s">
        <v>13</v>
      </c>
      <c r="R86" s="11"/>
      <c r="S86" s="11" t="s">
        <v>137</v>
      </c>
      <c r="T86" s="13">
        <v>0.81189999999999996</v>
      </c>
      <c r="U86" s="13">
        <v>2.47E-2</v>
      </c>
      <c r="V86" s="13">
        <v>0.23319999999999999</v>
      </c>
      <c r="W86" s="13">
        <v>0.17019999999999999</v>
      </c>
      <c r="X86" s="13">
        <v>0.3821</v>
      </c>
      <c r="Y86" s="13">
        <v>0.17349999999999999</v>
      </c>
      <c r="Z86" s="13">
        <v>1.9400000000000001E-2</v>
      </c>
      <c r="AA86" s="13">
        <v>0</v>
      </c>
      <c r="AB86" s="13">
        <v>2.3E-3</v>
      </c>
      <c r="AC86" s="13">
        <v>0</v>
      </c>
      <c r="AD86" s="13">
        <v>1.1999999999999999E-3</v>
      </c>
      <c r="AE86" s="13">
        <v>2.5000000000000001E-3</v>
      </c>
      <c r="AF86" s="13">
        <v>0</v>
      </c>
      <c r="AG86" s="10">
        <v>1.82</v>
      </c>
      <c r="AH86" s="10"/>
      <c r="AI86" s="13">
        <v>0.44590000000000002</v>
      </c>
      <c r="AJ86" s="13">
        <v>1.35E-2</v>
      </c>
      <c r="AK86" s="13">
        <v>0.12809999999999999</v>
      </c>
      <c r="AL86" s="13">
        <v>9.35E-2</v>
      </c>
      <c r="AM86" s="13">
        <v>0.2099</v>
      </c>
      <c r="AN86" s="13">
        <v>9.5299999999999996E-2</v>
      </c>
      <c r="AO86" s="13">
        <v>1.06E-2</v>
      </c>
      <c r="AP86" s="13">
        <v>0</v>
      </c>
      <c r="AQ86" s="13">
        <v>1.1999999999999999E-3</v>
      </c>
      <c r="AR86" s="13">
        <v>0</v>
      </c>
      <c r="AS86" s="13">
        <v>6.9999999999999999E-4</v>
      </c>
      <c r="AT86" s="13">
        <v>1.4E-3</v>
      </c>
      <c r="AU86" s="13">
        <v>0</v>
      </c>
      <c r="AV86" s="10">
        <v>1</v>
      </c>
    </row>
    <row r="87" spans="1:48">
      <c r="A87" s="1">
        <v>51.6</v>
      </c>
      <c r="B87" s="1">
        <v>0.86</v>
      </c>
      <c r="C87" s="1">
        <v>6.52</v>
      </c>
      <c r="D87" s="1">
        <v>17.3</v>
      </c>
      <c r="E87" s="1">
        <v>9.6300000000000008</v>
      </c>
      <c r="F87" s="1">
        <v>10.9</v>
      </c>
      <c r="G87" s="1">
        <v>1.23</v>
      </c>
      <c r="H87" s="1">
        <v>0.08</v>
      </c>
      <c r="I87" s="1">
        <v>0.56000000000000005</v>
      </c>
      <c r="J87" s="1">
        <v>0.57999999999999996</v>
      </c>
      <c r="K87" s="1"/>
      <c r="L87" s="1"/>
      <c r="M87" s="1"/>
      <c r="N87" s="3">
        <v>99.26</v>
      </c>
      <c r="O87" s="2">
        <v>1230</v>
      </c>
      <c r="P87" s="2">
        <v>1E-4</v>
      </c>
      <c r="Q87" s="2" t="s">
        <v>48</v>
      </c>
      <c r="R87" s="2" t="s">
        <v>111</v>
      </c>
      <c r="S87" s="2" t="s">
        <v>137</v>
      </c>
      <c r="T87" s="5">
        <v>0.85885486018641821</v>
      </c>
      <c r="U87" s="5">
        <v>1.076345431789737E-2</v>
      </c>
      <c r="V87" s="5">
        <v>0.1278932914868576</v>
      </c>
      <c r="W87" s="5">
        <v>0.24077940153096733</v>
      </c>
      <c r="X87" s="5">
        <v>0.23895781637717126</v>
      </c>
      <c r="Y87" s="5">
        <v>0.1943651925820257</v>
      </c>
      <c r="Z87" s="5">
        <v>3.9690222652468542E-2</v>
      </c>
      <c r="AA87" s="5">
        <v>1.6985138004246285E-3</v>
      </c>
      <c r="AB87" s="5">
        <v>7.893994925288977E-3</v>
      </c>
      <c r="AC87" s="5">
        <v>8.1721793652471033E-3</v>
      </c>
      <c r="AD87" s="5">
        <v>0</v>
      </c>
      <c r="AE87" s="5">
        <v>0</v>
      </c>
      <c r="AF87" s="5">
        <v>0</v>
      </c>
      <c r="AG87" s="1">
        <v>1.7290689272247668</v>
      </c>
      <c r="AH87" s="1"/>
      <c r="AI87" s="5">
        <v>0.49671522439820764</v>
      </c>
      <c r="AJ87" s="5">
        <v>6.2250001422286833E-3</v>
      </c>
      <c r="AK87" s="5">
        <v>7.3966566325457062E-2</v>
      </c>
      <c r="AL87" s="5">
        <v>0.13925379014093386</v>
      </c>
      <c r="AM87" s="5">
        <v>0.13820028375659338</v>
      </c>
      <c r="AN87" s="5">
        <v>0.11241032067703081</v>
      </c>
      <c r="AO87" s="5">
        <v>2.2954679265547343E-2</v>
      </c>
      <c r="AP87" s="5">
        <v>9.8232856636364368E-4</v>
      </c>
      <c r="AQ87" s="5">
        <v>4.5654599426288882E-3</v>
      </c>
      <c r="AR87" s="5">
        <v>4.7263467850086338E-3</v>
      </c>
      <c r="AS87" s="5">
        <v>0</v>
      </c>
      <c r="AT87" s="5">
        <v>0</v>
      </c>
      <c r="AU87" s="5">
        <v>0</v>
      </c>
      <c r="AV87" s="1">
        <v>1</v>
      </c>
    </row>
    <row r="88" spans="1:48">
      <c r="A88" s="1">
        <v>64.400000000000006</v>
      </c>
      <c r="B88" s="1">
        <v>0.97</v>
      </c>
      <c r="C88" s="1">
        <v>15.4</v>
      </c>
      <c r="D88" s="1">
        <v>4.24</v>
      </c>
      <c r="E88" s="1">
        <v>1.27</v>
      </c>
      <c r="F88" s="1">
        <v>5.97</v>
      </c>
      <c r="G88" s="1">
        <v>3.24</v>
      </c>
      <c r="H88" s="1">
        <v>4.54</v>
      </c>
      <c r="I88" s="1"/>
      <c r="J88" s="1"/>
      <c r="K88" s="1"/>
      <c r="L88" s="1"/>
      <c r="M88" s="1"/>
      <c r="N88" s="3">
        <v>100.03</v>
      </c>
      <c r="O88" s="2">
        <v>1110</v>
      </c>
      <c r="P88" s="2">
        <v>1E-4</v>
      </c>
      <c r="Q88" s="2" t="s">
        <v>58</v>
      </c>
      <c r="R88" s="2" t="s">
        <v>115</v>
      </c>
      <c r="S88" s="2" t="s">
        <v>148</v>
      </c>
      <c r="T88" s="5">
        <v>1.0719041278295607</v>
      </c>
      <c r="U88" s="5">
        <v>1.2140175219023778E-2</v>
      </c>
      <c r="V88" s="5">
        <v>0.30207924676343667</v>
      </c>
      <c r="W88" s="5">
        <v>5.9011830201809334E-2</v>
      </c>
      <c r="X88" s="5">
        <v>3.1513647642679901E-2</v>
      </c>
      <c r="Y88" s="5">
        <v>0.10645506419400856</v>
      </c>
      <c r="Z88" s="5">
        <v>0.10454985479186836</v>
      </c>
      <c r="AA88" s="5">
        <v>9.6390658174097657E-2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1">
        <v>1.7840446048164851</v>
      </c>
      <c r="AH88" s="1"/>
      <c r="AI88" s="5">
        <v>0.60082809865609921</v>
      </c>
      <c r="AJ88" s="5">
        <v>6.8048608124753537E-3</v>
      </c>
      <c r="AK88" s="5">
        <v>0.16932269851768078</v>
      </c>
      <c r="AL88" s="5">
        <v>3.307755312983307E-2</v>
      </c>
      <c r="AM88" s="5">
        <v>1.7664159044903219E-2</v>
      </c>
      <c r="AN88" s="5">
        <v>5.9670629258150761E-2</v>
      </c>
      <c r="AO88" s="5">
        <v>5.860271346893977E-2</v>
      </c>
      <c r="AP88" s="5">
        <v>5.402928711191772E-2</v>
      </c>
      <c r="AQ88" s="5">
        <v>0</v>
      </c>
      <c r="AR88" s="5">
        <v>0</v>
      </c>
      <c r="AS88" s="5">
        <v>0</v>
      </c>
      <c r="AT88" s="5">
        <v>0</v>
      </c>
      <c r="AU88" s="5">
        <v>0</v>
      </c>
      <c r="AV88" s="1">
        <v>0.99999999999999989</v>
      </c>
    </row>
    <row r="89" spans="1:48">
      <c r="A89" s="1">
        <v>57.6</v>
      </c>
      <c r="B89" s="1">
        <v>1.68</v>
      </c>
      <c r="C89" s="1">
        <v>13</v>
      </c>
      <c r="D89" s="1">
        <v>10.8</v>
      </c>
      <c r="E89" s="1">
        <v>3.9</v>
      </c>
      <c r="F89" s="1">
        <v>5.93</v>
      </c>
      <c r="G89" s="1">
        <v>4.21</v>
      </c>
      <c r="H89" s="1">
        <v>2.2400000000000002</v>
      </c>
      <c r="I89" s="1"/>
      <c r="J89" s="1">
        <v>1.05</v>
      </c>
      <c r="K89" s="1"/>
      <c r="L89" s="1"/>
      <c r="M89" s="1"/>
      <c r="N89" s="3">
        <v>100.40999999999998</v>
      </c>
      <c r="O89" s="2">
        <v>1137</v>
      </c>
      <c r="P89" s="2">
        <v>1E-4</v>
      </c>
      <c r="Q89" s="2" t="s">
        <v>58</v>
      </c>
      <c r="R89" s="2"/>
      <c r="S89" s="2" t="s">
        <v>143</v>
      </c>
      <c r="T89" s="5">
        <v>0.95872170439414117</v>
      </c>
      <c r="U89" s="5">
        <v>2.1026282853566957E-2</v>
      </c>
      <c r="V89" s="5">
        <v>0.25500196155355043</v>
      </c>
      <c r="W89" s="5">
        <v>0.15031315240083509</v>
      </c>
      <c r="X89" s="5">
        <v>9.6774193548387108E-2</v>
      </c>
      <c r="Y89" s="5">
        <v>0.10574179743223966</v>
      </c>
      <c r="Z89" s="5">
        <v>0.13585027428202648</v>
      </c>
      <c r="AA89" s="5">
        <v>4.75583864118896E-2</v>
      </c>
      <c r="AB89" s="5">
        <v>0</v>
      </c>
      <c r="AC89" s="5">
        <v>1.4794462643981826E-2</v>
      </c>
      <c r="AD89" s="5">
        <v>0</v>
      </c>
      <c r="AE89" s="5">
        <v>0</v>
      </c>
      <c r="AF89" s="5">
        <v>0</v>
      </c>
      <c r="AG89" s="1">
        <v>1.785782215520618</v>
      </c>
      <c r="AH89" s="1"/>
      <c r="AI89" s="5">
        <v>0.53686373179309566</v>
      </c>
      <c r="AJ89" s="5">
        <v>1.1774270496605354E-2</v>
      </c>
      <c r="AK89" s="5">
        <v>0.1427956664240877</v>
      </c>
      <c r="AL89" s="5">
        <v>8.417216337716385E-2</v>
      </c>
      <c r="AM89" s="5">
        <v>5.419148690545899E-2</v>
      </c>
      <c r="AN89" s="5">
        <v>5.9213154052725418E-2</v>
      </c>
      <c r="AO89" s="5">
        <v>7.6073259718526964E-2</v>
      </c>
      <c r="AP89" s="5">
        <v>2.6631683303008292E-2</v>
      </c>
      <c r="AQ89" s="5">
        <v>0</v>
      </c>
      <c r="AR89" s="5">
        <v>8.284583929327979E-3</v>
      </c>
      <c r="AS89" s="5">
        <v>0</v>
      </c>
      <c r="AT89" s="5">
        <v>0</v>
      </c>
      <c r="AU89" s="5">
        <v>0</v>
      </c>
      <c r="AV89" s="1">
        <v>1.0000000000000002</v>
      </c>
    </row>
    <row r="90" spans="1:48">
      <c r="A90" s="1">
        <v>52.2</v>
      </c>
      <c r="B90" s="1">
        <v>0.97</v>
      </c>
      <c r="C90" s="1">
        <v>17.5</v>
      </c>
      <c r="D90" s="1">
        <v>8.0500000000000007</v>
      </c>
      <c r="E90" s="1">
        <v>6.47</v>
      </c>
      <c r="F90" s="1">
        <v>8.66</v>
      </c>
      <c r="G90" s="1">
        <v>3.86</v>
      </c>
      <c r="H90" s="1">
        <v>1.53</v>
      </c>
      <c r="I90" s="1"/>
      <c r="J90" s="1">
        <v>0.49</v>
      </c>
      <c r="K90" s="1"/>
      <c r="L90" s="1"/>
      <c r="M90" s="1"/>
      <c r="N90" s="3">
        <v>99.72999999999999</v>
      </c>
      <c r="O90" s="2">
        <v>1200</v>
      </c>
      <c r="P90" s="2">
        <v>1E-4</v>
      </c>
      <c r="Q90" s="2" t="s">
        <v>5</v>
      </c>
      <c r="R90" s="2"/>
      <c r="S90" s="2" t="s">
        <v>149</v>
      </c>
      <c r="T90" s="5">
        <v>0.86884154460719043</v>
      </c>
      <c r="U90" s="5">
        <v>1.2140175219023778E-2</v>
      </c>
      <c r="V90" s="5">
        <v>0.34327187132208714</v>
      </c>
      <c r="W90" s="5">
        <v>0.11203897007654838</v>
      </c>
      <c r="X90" s="5">
        <v>0.16054590570719604</v>
      </c>
      <c r="Y90" s="5">
        <v>0.15442225392296718</v>
      </c>
      <c r="Z90" s="5">
        <v>0.12455630848660859</v>
      </c>
      <c r="AA90" s="5">
        <v>3.2484076433121019E-2</v>
      </c>
      <c r="AB90" s="5">
        <v>0</v>
      </c>
      <c r="AC90" s="5">
        <v>6.9040825671915183E-3</v>
      </c>
      <c r="AD90" s="5">
        <v>0</v>
      </c>
      <c r="AE90" s="5">
        <v>0</v>
      </c>
      <c r="AF90" s="5">
        <v>0</v>
      </c>
      <c r="AG90" s="1">
        <v>1.8152051883419342</v>
      </c>
      <c r="AH90" s="1"/>
      <c r="AI90" s="5">
        <v>0.47864646387487342</v>
      </c>
      <c r="AJ90" s="5">
        <v>6.6880456804516942E-3</v>
      </c>
      <c r="AK90" s="5">
        <v>0.18910912855843173</v>
      </c>
      <c r="AL90" s="5">
        <v>6.1722482282506208E-2</v>
      </c>
      <c r="AM90" s="5">
        <v>8.8445045628061339E-2</v>
      </c>
      <c r="AN90" s="5">
        <v>8.5071514181832716E-2</v>
      </c>
      <c r="AO90" s="5">
        <v>6.8618307884180441E-2</v>
      </c>
      <c r="AP90" s="5">
        <v>1.7895539656755277E-2</v>
      </c>
      <c r="AQ90" s="5">
        <v>0</v>
      </c>
      <c r="AR90" s="5">
        <v>3.8034722529070807E-3</v>
      </c>
      <c r="AS90" s="5">
        <v>0</v>
      </c>
      <c r="AT90" s="5">
        <v>0</v>
      </c>
      <c r="AU90" s="5">
        <v>0</v>
      </c>
      <c r="AV90" s="1">
        <v>0.99999999999999989</v>
      </c>
    </row>
    <row r="91" spans="1:48">
      <c r="A91" s="1">
        <v>60.2</v>
      </c>
      <c r="B91" s="1">
        <v>0.7</v>
      </c>
      <c r="C91" s="1">
        <v>14.4</v>
      </c>
      <c r="D91" s="1">
        <v>5.87</v>
      </c>
      <c r="E91" s="1">
        <v>3</v>
      </c>
      <c r="F91" s="1">
        <v>5.1100000000000003</v>
      </c>
      <c r="G91" s="1">
        <v>4.1500000000000004</v>
      </c>
      <c r="H91" s="1">
        <v>4.99</v>
      </c>
      <c r="I91" s="1"/>
      <c r="J91" s="1">
        <v>1.03</v>
      </c>
      <c r="K91" s="1"/>
      <c r="L91" s="1"/>
      <c r="M91" s="1"/>
      <c r="N91" s="3">
        <v>99.450000000000017</v>
      </c>
      <c r="O91" s="2">
        <v>1125</v>
      </c>
      <c r="P91" s="2">
        <v>1E-4</v>
      </c>
      <c r="Q91" s="2" t="s">
        <v>58</v>
      </c>
      <c r="R91" s="2"/>
      <c r="S91" s="2" t="s">
        <v>143</v>
      </c>
      <c r="T91" s="5">
        <v>1.0019973368841546</v>
      </c>
      <c r="U91" s="5">
        <v>8.7609511889862324E-3</v>
      </c>
      <c r="V91" s="5">
        <v>0.28246371125931741</v>
      </c>
      <c r="W91" s="5">
        <v>8.1697981906750178E-2</v>
      </c>
      <c r="X91" s="5">
        <v>7.444168734491316E-2</v>
      </c>
      <c r="Y91" s="5">
        <v>9.1119828815977189E-2</v>
      </c>
      <c r="Z91" s="5">
        <v>0.13391416585995483</v>
      </c>
      <c r="AA91" s="5">
        <v>0.1059447983014862</v>
      </c>
      <c r="AB91" s="5">
        <v>0</v>
      </c>
      <c r="AC91" s="5">
        <v>1.4512663355525028E-2</v>
      </c>
      <c r="AD91" s="5">
        <v>0</v>
      </c>
      <c r="AE91" s="5">
        <v>0</v>
      </c>
      <c r="AF91" s="5">
        <v>0</v>
      </c>
      <c r="AG91" s="1">
        <v>1.7948531249170649</v>
      </c>
      <c r="AH91" s="1"/>
      <c r="AI91" s="5">
        <v>0.55826146606310978</v>
      </c>
      <c r="AJ91" s="5">
        <v>4.8811521496451423E-3</v>
      </c>
      <c r="AK91" s="5">
        <v>0.15737427611095992</v>
      </c>
      <c r="AL91" s="5">
        <v>4.5517920532091007E-2</v>
      </c>
      <c r="AM91" s="5">
        <v>4.147508579475153E-2</v>
      </c>
      <c r="AN91" s="5">
        <v>5.0767289841717592E-2</v>
      </c>
      <c r="AO91" s="5">
        <v>7.4610097060806929E-2</v>
      </c>
      <c r="AP91" s="5">
        <v>5.9027001614063331E-2</v>
      </c>
      <c r="AQ91" s="5">
        <v>0</v>
      </c>
      <c r="AR91" s="5">
        <v>8.085710832854703E-3</v>
      </c>
      <c r="AS91" s="5">
        <v>0</v>
      </c>
      <c r="AT91" s="5">
        <v>0</v>
      </c>
      <c r="AU91" s="5">
        <v>0</v>
      </c>
      <c r="AV91" s="1">
        <v>1</v>
      </c>
    </row>
    <row r="92" spans="1:48">
      <c r="A92" s="1">
        <v>50.85</v>
      </c>
      <c r="B92" s="1">
        <v>0.49</v>
      </c>
      <c r="C92" s="1">
        <v>5.05</v>
      </c>
      <c r="D92" s="1">
        <v>11.9</v>
      </c>
      <c r="E92" s="1">
        <v>20.9</v>
      </c>
      <c r="F92" s="1">
        <v>11.2</v>
      </c>
      <c r="G92" s="1">
        <v>0.27</v>
      </c>
      <c r="H92" s="1"/>
      <c r="I92" s="1">
        <v>0.21</v>
      </c>
      <c r="J92" s="1"/>
      <c r="K92" s="1">
        <v>0.16</v>
      </c>
      <c r="L92" s="1">
        <v>0.45</v>
      </c>
      <c r="M92" s="1"/>
      <c r="N92" s="3">
        <v>101.47999999999999</v>
      </c>
      <c r="O92" s="2">
        <v>1420</v>
      </c>
      <c r="P92" s="2">
        <v>1E-4</v>
      </c>
      <c r="Q92" s="2" t="s">
        <v>5</v>
      </c>
      <c r="R92" s="2" t="s">
        <v>116</v>
      </c>
      <c r="S92" s="2" t="s">
        <v>137</v>
      </c>
      <c r="T92" s="5">
        <v>0.84637150466045274</v>
      </c>
      <c r="U92" s="5">
        <v>6.1326658322903623E-3</v>
      </c>
      <c r="V92" s="5">
        <v>9.9058454295802276E-2</v>
      </c>
      <c r="W92" s="5">
        <v>0.16562282533054978</v>
      </c>
      <c r="X92" s="5">
        <v>0.5186104218362283</v>
      </c>
      <c r="Y92" s="5">
        <v>0.19971469329529243</v>
      </c>
      <c r="Z92" s="5">
        <v>8.7124878993223628E-3</v>
      </c>
      <c r="AA92" s="5">
        <v>0</v>
      </c>
      <c r="AB92" s="5">
        <v>2.9602480969833662E-3</v>
      </c>
      <c r="AC92" s="5">
        <v>0</v>
      </c>
      <c r="AD92" s="5">
        <v>2.1416142417347078E-3</v>
      </c>
      <c r="AE92" s="5">
        <v>5.9214422001447461E-3</v>
      </c>
      <c r="AF92" s="5">
        <v>0</v>
      </c>
      <c r="AG92" s="1">
        <v>1.8552463576888012</v>
      </c>
      <c r="AH92" s="1"/>
      <c r="AI92" s="5">
        <v>0.45620437477361864</v>
      </c>
      <c r="AJ92" s="5">
        <v>3.3055803111400341E-3</v>
      </c>
      <c r="AK92" s="5">
        <v>5.3393692910523059E-2</v>
      </c>
      <c r="AL92" s="5">
        <v>8.9272685885704528E-2</v>
      </c>
      <c r="AM92" s="5">
        <v>0.27953722678765658</v>
      </c>
      <c r="AN92" s="5">
        <v>0.1076486109069039</v>
      </c>
      <c r="AO92" s="5">
        <v>4.6961352939542027E-3</v>
      </c>
      <c r="AP92" s="5">
        <v>0</v>
      </c>
      <c r="AQ92" s="5">
        <v>1.5956091678687547E-3</v>
      </c>
      <c r="AR92" s="5">
        <v>0</v>
      </c>
      <c r="AS92" s="5">
        <v>1.1543557182360693E-3</v>
      </c>
      <c r="AT92" s="5">
        <v>3.1917282443941646E-3</v>
      </c>
      <c r="AU92" s="5">
        <v>0</v>
      </c>
      <c r="AV92" s="1">
        <v>0.99999999999999989</v>
      </c>
    </row>
    <row r="93" spans="1:48">
      <c r="A93" s="1">
        <v>51.3</v>
      </c>
      <c r="B93" s="1">
        <v>0.69</v>
      </c>
      <c r="C93" s="1">
        <v>7.7</v>
      </c>
      <c r="D93" s="1">
        <v>11.6</v>
      </c>
      <c r="E93" s="1">
        <v>13.3</v>
      </c>
      <c r="F93" s="1">
        <v>13.8</v>
      </c>
      <c r="G93" s="1">
        <v>0.13</v>
      </c>
      <c r="H93" s="1"/>
      <c r="I93" s="1">
        <v>0.23</v>
      </c>
      <c r="J93" s="1"/>
      <c r="K93" s="1">
        <v>0.03</v>
      </c>
      <c r="L93" s="1">
        <v>0.2</v>
      </c>
      <c r="M93" s="1"/>
      <c r="N93" s="3">
        <v>98.97999999999999</v>
      </c>
      <c r="O93" s="2">
        <v>1275</v>
      </c>
      <c r="P93" s="2">
        <v>1E-4</v>
      </c>
      <c r="Q93" s="2" t="s">
        <v>61</v>
      </c>
      <c r="R93" s="2"/>
      <c r="S93" s="2" t="s">
        <v>137</v>
      </c>
      <c r="T93" s="5">
        <v>0.85386151797603194</v>
      </c>
      <c r="U93" s="5">
        <v>8.6357947434292856E-3</v>
      </c>
      <c r="V93" s="5">
        <v>0.15103962338171834</v>
      </c>
      <c r="W93" s="5">
        <v>0.16144745998608212</v>
      </c>
      <c r="X93" s="5">
        <v>0.3300248138957817</v>
      </c>
      <c r="Y93" s="5">
        <v>0.24607703281027107</v>
      </c>
      <c r="Z93" s="5">
        <v>4.1949015811552116E-3</v>
      </c>
      <c r="AA93" s="5">
        <v>0</v>
      </c>
      <c r="AB93" s="5">
        <v>3.2421764871722585E-3</v>
      </c>
      <c r="AC93" s="5">
        <v>0</v>
      </c>
      <c r="AD93" s="5">
        <v>4.0155267032525766E-4</v>
      </c>
      <c r="AE93" s="5">
        <v>2.6317520889532204E-3</v>
      </c>
      <c r="AF93" s="5">
        <v>0</v>
      </c>
      <c r="AG93" s="1">
        <v>1.7615566256209201</v>
      </c>
      <c r="AH93" s="1"/>
      <c r="AI93" s="5">
        <v>0.48471988101719954</v>
      </c>
      <c r="AJ93" s="5">
        <v>4.9023656792101748E-3</v>
      </c>
      <c r="AK93" s="5">
        <v>8.5742133511308119E-2</v>
      </c>
      <c r="AL93" s="5">
        <v>9.1650451446131917E-2</v>
      </c>
      <c r="AM93" s="5">
        <v>0.18734839919179624</v>
      </c>
      <c r="AN93" s="5">
        <v>0.1396929449960389</v>
      </c>
      <c r="AO93" s="5">
        <v>2.3813606217038736E-3</v>
      </c>
      <c r="AP93" s="5">
        <v>0</v>
      </c>
      <c r="AQ93" s="5">
        <v>1.8405178919692373E-3</v>
      </c>
      <c r="AR93" s="5">
        <v>0</v>
      </c>
      <c r="AS93" s="5">
        <v>2.2795331383895586E-4</v>
      </c>
      <c r="AT93" s="5">
        <v>1.4939923308032012E-3</v>
      </c>
      <c r="AU93" s="5">
        <v>0</v>
      </c>
      <c r="AV93" s="1">
        <v>1.0000000000000002</v>
      </c>
    </row>
    <row r="94" spans="1:48">
      <c r="A94" s="1">
        <v>52.33</v>
      </c>
      <c r="B94" s="1">
        <v>0.69</v>
      </c>
      <c r="C94" s="1">
        <v>7.7</v>
      </c>
      <c r="D94" s="1">
        <v>11.7</v>
      </c>
      <c r="E94" s="1">
        <v>13</v>
      </c>
      <c r="F94" s="1">
        <v>14.2</v>
      </c>
      <c r="G94" s="1">
        <v>0.28999999999999998</v>
      </c>
      <c r="H94" s="1"/>
      <c r="I94" s="1">
        <v>0.21</v>
      </c>
      <c r="J94" s="1"/>
      <c r="K94" s="1">
        <v>0</v>
      </c>
      <c r="L94" s="1">
        <v>0.19</v>
      </c>
      <c r="M94" s="1"/>
      <c r="N94" s="3">
        <v>100.31</v>
      </c>
      <c r="O94" s="2">
        <v>1250</v>
      </c>
      <c r="P94" s="2">
        <v>1E-4</v>
      </c>
      <c r="Q94" s="2" t="s">
        <v>61</v>
      </c>
      <c r="R94" s="2"/>
      <c r="S94" s="2" t="s">
        <v>138</v>
      </c>
      <c r="T94" s="5">
        <v>0.87100532623169102</v>
      </c>
      <c r="U94" s="5">
        <v>8.6357947434292856E-3</v>
      </c>
      <c r="V94" s="5">
        <v>0.15103962338171834</v>
      </c>
      <c r="W94" s="5">
        <v>0.162839248434238</v>
      </c>
      <c r="X94" s="5">
        <v>0.32258064516129037</v>
      </c>
      <c r="Y94" s="5">
        <v>0.25320970042796004</v>
      </c>
      <c r="Z94" s="5">
        <v>9.35785737334624E-3</v>
      </c>
      <c r="AA94" s="5">
        <v>0</v>
      </c>
      <c r="AB94" s="5">
        <v>2.9602480969833662E-3</v>
      </c>
      <c r="AC94" s="5">
        <v>0</v>
      </c>
      <c r="AD94" s="5">
        <v>0</v>
      </c>
      <c r="AE94" s="5">
        <v>2.5001644845055594E-3</v>
      </c>
      <c r="AF94" s="5">
        <v>0</v>
      </c>
      <c r="AG94" s="1">
        <v>1.7841286083351624</v>
      </c>
      <c r="AH94" s="1"/>
      <c r="AI94" s="5">
        <v>0.48819649108393531</v>
      </c>
      <c r="AJ94" s="5">
        <v>4.8403431810264347E-3</v>
      </c>
      <c r="AK94" s="5">
        <v>8.465736308250732E-2</v>
      </c>
      <c r="AL94" s="5">
        <v>9.1271025907818062E-2</v>
      </c>
      <c r="AM94" s="5">
        <v>0.18080571302665369</v>
      </c>
      <c r="AN94" s="5">
        <v>0.14192345733654232</v>
      </c>
      <c r="AO94" s="5">
        <v>5.2450576318477451E-3</v>
      </c>
      <c r="AP94" s="5">
        <v>0</v>
      </c>
      <c r="AQ94" s="5">
        <v>1.6592122805237034E-3</v>
      </c>
      <c r="AR94" s="5">
        <v>0</v>
      </c>
      <c r="AS94" s="5">
        <v>0</v>
      </c>
      <c r="AT94" s="5">
        <v>1.4013364691453252E-3</v>
      </c>
      <c r="AU94" s="5">
        <v>0</v>
      </c>
      <c r="AV94" s="1">
        <v>1</v>
      </c>
    </row>
    <row r="95" spans="1:48">
      <c r="A95" s="1">
        <v>51.9</v>
      </c>
      <c r="B95" s="1">
        <v>0.9</v>
      </c>
      <c r="C95" s="1">
        <v>10.3</v>
      </c>
      <c r="D95" s="1">
        <v>11.9</v>
      </c>
      <c r="E95" s="1">
        <v>10.1</v>
      </c>
      <c r="F95" s="1">
        <v>13.3</v>
      </c>
      <c r="G95" s="1">
        <v>0.44</v>
      </c>
      <c r="H95" s="1"/>
      <c r="I95" s="1">
        <v>0.16</v>
      </c>
      <c r="J95" s="1"/>
      <c r="K95" s="1">
        <v>0</v>
      </c>
      <c r="L95" s="1">
        <v>0.1</v>
      </c>
      <c r="M95" s="1"/>
      <c r="N95" s="3">
        <v>99.09999999999998</v>
      </c>
      <c r="O95" s="2">
        <v>1225</v>
      </c>
      <c r="P95" s="2">
        <v>1E-4</v>
      </c>
      <c r="Q95" s="2" t="s">
        <v>61</v>
      </c>
      <c r="R95" s="2"/>
      <c r="S95" s="2" t="s">
        <v>138</v>
      </c>
      <c r="T95" s="5">
        <v>0.86384820239680427</v>
      </c>
      <c r="U95" s="5">
        <v>1.1264080100125156E-2</v>
      </c>
      <c r="V95" s="5">
        <v>0.20204001569242844</v>
      </c>
      <c r="W95" s="5">
        <v>0.16562282533054978</v>
      </c>
      <c r="X95" s="5">
        <v>0.25062034739454098</v>
      </c>
      <c r="Y95" s="5">
        <v>0.23716119828815979</v>
      </c>
      <c r="Z95" s="5">
        <v>1.4198128428525332E-2</v>
      </c>
      <c r="AA95" s="5">
        <v>0</v>
      </c>
      <c r="AB95" s="5">
        <v>2.2554271215111362E-3</v>
      </c>
      <c r="AC95" s="5">
        <v>0</v>
      </c>
      <c r="AD95" s="5">
        <v>0</v>
      </c>
      <c r="AE95" s="5">
        <v>1.3158760444766102E-3</v>
      </c>
      <c r="AF95" s="5">
        <v>0</v>
      </c>
      <c r="AG95" s="1">
        <v>1.7483261007971216</v>
      </c>
      <c r="AH95" s="1"/>
      <c r="AI95" s="5">
        <v>0.49410015786125161</v>
      </c>
      <c r="AJ95" s="5">
        <v>6.4427798080629673E-3</v>
      </c>
      <c r="AK95" s="5">
        <v>0.11556197416506651</v>
      </c>
      <c r="AL95" s="5">
        <v>9.4732227160045646E-2</v>
      </c>
      <c r="AM95" s="5">
        <v>0.14334874213699297</v>
      </c>
      <c r="AN95" s="5">
        <v>0.13565043625444356</v>
      </c>
      <c r="AO95" s="5">
        <v>8.1209840784576288E-3</v>
      </c>
      <c r="AP95" s="5">
        <v>0</v>
      </c>
      <c r="AQ95" s="5">
        <v>1.2900494481451771E-3</v>
      </c>
      <c r="AR95" s="5">
        <v>0</v>
      </c>
      <c r="AS95" s="5">
        <v>0</v>
      </c>
      <c r="AT95" s="5">
        <v>7.5264908753387445E-4</v>
      </c>
      <c r="AU95" s="5">
        <v>0</v>
      </c>
      <c r="AV95" s="1">
        <v>1</v>
      </c>
    </row>
    <row r="96" spans="1:48">
      <c r="A96" s="10">
        <v>47.1</v>
      </c>
      <c r="B96" s="10">
        <v>1.02</v>
      </c>
      <c r="C96" s="10">
        <v>19</v>
      </c>
      <c r="D96" s="10">
        <v>4.7</v>
      </c>
      <c r="E96" s="10">
        <v>13.5</v>
      </c>
      <c r="F96" s="10">
        <v>13.67</v>
      </c>
      <c r="G96" s="10">
        <v>0.06</v>
      </c>
      <c r="H96" s="10">
        <v>0.1</v>
      </c>
      <c r="I96" s="10">
        <v>0.15</v>
      </c>
      <c r="J96" s="10"/>
      <c r="K96" s="10"/>
      <c r="L96" s="10">
        <v>0.28000000000000003</v>
      </c>
      <c r="M96" s="10"/>
      <c r="N96" s="12">
        <v>99.6</v>
      </c>
      <c r="O96" s="11">
        <v>1280</v>
      </c>
      <c r="P96" s="11">
        <v>1E-4</v>
      </c>
      <c r="Q96" s="11" t="s">
        <v>13</v>
      </c>
      <c r="R96" s="11" t="s">
        <v>125</v>
      </c>
      <c r="S96" s="11" t="s">
        <v>137</v>
      </c>
      <c r="T96" s="13">
        <v>0.78400000000000003</v>
      </c>
      <c r="U96" s="13">
        <v>1.2800000000000001E-2</v>
      </c>
      <c r="V96" s="13">
        <v>0.37269999999999998</v>
      </c>
      <c r="W96" s="13">
        <v>6.54E-2</v>
      </c>
      <c r="X96" s="13">
        <v>0.33500000000000002</v>
      </c>
      <c r="Y96" s="13">
        <v>0.24379999999999999</v>
      </c>
      <c r="Z96" s="13">
        <v>1.9E-3</v>
      </c>
      <c r="AA96" s="13">
        <v>2.0999999999999999E-3</v>
      </c>
      <c r="AB96" s="13">
        <v>2.0999999999999999E-3</v>
      </c>
      <c r="AC96" s="13">
        <v>0</v>
      </c>
      <c r="AD96" s="13">
        <v>0</v>
      </c>
      <c r="AE96" s="13">
        <v>3.7000000000000002E-3</v>
      </c>
      <c r="AF96" s="13">
        <v>0</v>
      </c>
      <c r="AG96" s="10">
        <v>1.82</v>
      </c>
      <c r="AH96" s="10"/>
      <c r="AI96" s="13">
        <v>0.4299</v>
      </c>
      <c r="AJ96" s="13">
        <v>7.0000000000000001E-3</v>
      </c>
      <c r="AK96" s="13">
        <v>0.2044</v>
      </c>
      <c r="AL96" s="13">
        <v>3.5900000000000001E-2</v>
      </c>
      <c r="AM96" s="13">
        <v>0.1837</v>
      </c>
      <c r="AN96" s="13">
        <v>0.13370000000000001</v>
      </c>
      <c r="AO96" s="13">
        <v>1.1000000000000001E-3</v>
      </c>
      <c r="AP96" s="13">
        <v>1.1999999999999999E-3</v>
      </c>
      <c r="AQ96" s="13">
        <v>1.1999999999999999E-3</v>
      </c>
      <c r="AR96" s="13">
        <v>0</v>
      </c>
      <c r="AS96" s="13">
        <v>0</v>
      </c>
      <c r="AT96" s="13">
        <v>2E-3</v>
      </c>
      <c r="AU96" s="13">
        <v>0</v>
      </c>
      <c r="AV96" s="10">
        <v>1</v>
      </c>
    </row>
    <row r="97" spans="1:48">
      <c r="A97" s="10">
        <v>51.3</v>
      </c>
      <c r="B97" s="10">
        <v>1.97</v>
      </c>
      <c r="C97" s="10">
        <v>15.2</v>
      </c>
      <c r="D97" s="10">
        <v>5.6</v>
      </c>
      <c r="E97" s="10">
        <v>11.2</v>
      </c>
      <c r="F97" s="10">
        <v>13.7</v>
      </c>
      <c r="G97" s="10">
        <v>0.14000000000000001</v>
      </c>
      <c r="H97" s="10">
        <v>0.09</v>
      </c>
      <c r="I97" s="10">
        <v>0.25</v>
      </c>
      <c r="J97" s="10"/>
      <c r="K97" s="10"/>
      <c r="L97" s="10">
        <v>0.44</v>
      </c>
      <c r="M97" s="10"/>
      <c r="N97" s="12">
        <v>99.9</v>
      </c>
      <c r="O97" s="11">
        <v>1225</v>
      </c>
      <c r="P97" s="11">
        <v>1E-4</v>
      </c>
      <c r="Q97" s="11" t="s">
        <v>7</v>
      </c>
      <c r="R97" s="11"/>
      <c r="S97" s="11" t="s">
        <v>137</v>
      </c>
      <c r="T97" s="13">
        <v>0.85389999999999999</v>
      </c>
      <c r="U97" s="13">
        <v>2.47E-2</v>
      </c>
      <c r="V97" s="13">
        <v>0.29820000000000002</v>
      </c>
      <c r="W97" s="13">
        <v>7.7899999999999997E-2</v>
      </c>
      <c r="X97" s="13">
        <v>0.27789999999999998</v>
      </c>
      <c r="Y97" s="13">
        <v>0.24429999999999999</v>
      </c>
      <c r="Z97" s="13">
        <v>4.4999999999999997E-3</v>
      </c>
      <c r="AA97" s="13">
        <v>1.9E-3</v>
      </c>
      <c r="AB97" s="13">
        <v>3.5000000000000001E-3</v>
      </c>
      <c r="AC97" s="13">
        <v>0</v>
      </c>
      <c r="AD97" s="13">
        <v>0</v>
      </c>
      <c r="AE97" s="13">
        <v>5.7999999999999996E-3</v>
      </c>
      <c r="AF97" s="13">
        <v>0</v>
      </c>
      <c r="AG97" s="10">
        <v>1.79</v>
      </c>
      <c r="AH97" s="10"/>
      <c r="AI97" s="13">
        <v>0.4763</v>
      </c>
      <c r="AJ97" s="13">
        <v>1.38E-2</v>
      </c>
      <c r="AK97" s="13">
        <v>0.1663</v>
      </c>
      <c r="AL97" s="13">
        <v>4.3499999999999997E-2</v>
      </c>
      <c r="AM97" s="13">
        <v>0.155</v>
      </c>
      <c r="AN97" s="13">
        <v>0.1363</v>
      </c>
      <c r="AO97" s="13">
        <v>2.5000000000000001E-3</v>
      </c>
      <c r="AP97" s="13">
        <v>1.1000000000000001E-3</v>
      </c>
      <c r="AQ97" s="13">
        <v>2E-3</v>
      </c>
      <c r="AR97" s="13">
        <v>0</v>
      </c>
      <c r="AS97" s="13">
        <v>0</v>
      </c>
      <c r="AT97" s="13">
        <v>3.2000000000000002E-3</v>
      </c>
      <c r="AU97" s="13">
        <v>0</v>
      </c>
      <c r="AV97" s="10">
        <v>1</v>
      </c>
    </row>
    <row r="98" spans="1:48">
      <c r="A98" s="10">
        <v>48.2</v>
      </c>
      <c r="B98" s="10">
        <v>1.0900000000000001</v>
      </c>
      <c r="C98" s="10">
        <v>18.100000000000001</v>
      </c>
      <c r="D98" s="10">
        <v>4.5999999999999996</v>
      </c>
      <c r="E98" s="10">
        <v>13.1</v>
      </c>
      <c r="F98" s="10">
        <v>14.2</v>
      </c>
      <c r="G98" s="10">
        <v>7.0000000000000007E-2</v>
      </c>
      <c r="H98" s="10">
        <v>0.1</v>
      </c>
      <c r="I98" s="10">
        <v>0.16</v>
      </c>
      <c r="J98" s="10"/>
      <c r="K98" s="10"/>
      <c r="L98" s="10">
        <v>0.24</v>
      </c>
      <c r="M98" s="10"/>
      <c r="N98" s="12">
        <v>99.9</v>
      </c>
      <c r="O98" s="11">
        <v>1280</v>
      </c>
      <c r="P98" s="11">
        <v>1E-4</v>
      </c>
      <c r="Q98" s="11" t="s">
        <v>7</v>
      </c>
      <c r="R98" s="11"/>
      <c r="S98" s="11" t="s">
        <v>137</v>
      </c>
      <c r="T98" s="13">
        <v>0.80230000000000001</v>
      </c>
      <c r="U98" s="13">
        <v>1.3599999999999999E-2</v>
      </c>
      <c r="V98" s="13">
        <v>0.35499999999999998</v>
      </c>
      <c r="W98" s="13">
        <v>6.4000000000000001E-2</v>
      </c>
      <c r="X98" s="13">
        <v>0.3251</v>
      </c>
      <c r="Y98" s="13">
        <v>0.25319999999999998</v>
      </c>
      <c r="Z98" s="13">
        <v>2.3E-3</v>
      </c>
      <c r="AA98" s="13">
        <v>2.0999999999999999E-3</v>
      </c>
      <c r="AB98" s="13">
        <v>2.3E-3</v>
      </c>
      <c r="AC98" s="13">
        <v>0</v>
      </c>
      <c r="AD98" s="13">
        <v>0</v>
      </c>
      <c r="AE98" s="13">
        <v>3.2000000000000002E-3</v>
      </c>
      <c r="AF98" s="13">
        <v>0</v>
      </c>
      <c r="AG98" s="10">
        <v>1.82</v>
      </c>
      <c r="AH98" s="10"/>
      <c r="AI98" s="13">
        <v>0.44009999999999999</v>
      </c>
      <c r="AJ98" s="13">
        <v>7.4999999999999997E-3</v>
      </c>
      <c r="AK98" s="13">
        <v>0.1948</v>
      </c>
      <c r="AL98" s="13">
        <v>3.5099999999999999E-2</v>
      </c>
      <c r="AM98" s="13">
        <v>0.17829999999999999</v>
      </c>
      <c r="AN98" s="13">
        <v>0.1389</v>
      </c>
      <c r="AO98" s="13">
        <v>1.1999999999999999E-3</v>
      </c>
      <c r="AP98" s="13">
        <v>1.1999999999999999E-3</v>
      </c>
      <c r="AQ98" s="13">
        <v>1.1999999999999999E-3</v>
      </c>
      <c r="AR98" s="13">
        <v>0</v>
      </c>
      <c r="AS98" s="13">
        <v>0</v>
      </c>
      <c r="AT98" s="13">
        <v>1.6999999999999999E-3</v>
      </c>
      <c r="AU98" s="13">
        <v>0</v>
      </c>
      <c r="AV98" s="10">
        <v>1</v>
      </c>
    </row>
    <row r="99" spans="1:48">
      <c r="A99" s="1">
        <v>51.02</v>
      </c>
      <c r="B99" s="1">
        <v>1.81</v>
      </c>
      <c r="C99" s="1">
        <v>12.4</v>
      </c>
      <c r="D99" s="1">
        <v>7.2287379999999999</v>
      </c>
      <c r="E99" s="1">
        <v>10.55</v>
      </c>
      <c r="F99" s="1">
        <v>9</v>
      </c>
      <c r="G99" s="1">
        <v>3.51</v>
      </c>
      <c r="H99" s="1">
        <v>4.1399999999999997</v>
      </c>
      <c r="I99" s="1">
        <v>0.09</v>
      </c>
      <c r="J99" s="1">
        <v>1.1299999999999999</v>
      </c>
      <c r="K99" s="1"/>
      <c r="L99" s="1">
        <v>0.09</v>
      </c>
      <c r="M99" s="1"/>
      <c r="N99" s="3">
        <v>100.96873800000002</v>
      </c>
      <c r="O99" s="2">
        <v>1330</v>
      </c>
      <c r="P99" s="2">
        <v>1E-4</v>
      </c>
      <c r="Q99" s="2" t="s">
        <v>5</v>
      </c>
      <c r="R99" s="2" t="s">
        <v>117</v>
      </c>
      <c r="S99" s="2" t="s">
        <v>149</v>
      </c>
      <c r="T99" s="5">
        <v>0.84920106524633832</v>
      </c>
      <c r="U99" s="5">
        <v>2.2653316645807258E-2</v>
      </c>
      <c r="V99" s="5">
        <v>0.24323264025107888</v>
      </c>
      <c r="W99" s="5">
        <v>0.10060874043145443</v>
      </c>
      <c r="X99" s="5">
        <v>0.26178660049627794</v>
      </c>
      <c r="Y99" s="5">
        <v>0.16048502139800286</v>
      </c>
      <c r="Z99" s="5">
        <v>0.1132623426911907</v>
      </c>
      <c r="AA99" s="5">
        <v>8.7898089171974517E-2</v>
      </c>
      <c r="AB99" s="5">
        <v>1.268677755850014E-3</v>
      </c>
      <c r="AC99" s="5">
        <v>1.5921659797809011E-2</v>
      </c>
      <c r="AD99" s="5">
        <v>0</v>
      </c>
      <c r="AE99" s="5">
        <v>1.1842884400289492E-3</v>
      </c>
      <c r="AF99" s="5">
        <v>0</v>
      </c>
      <c r="AG99" s="1">
        <v>1.8575024423258129</v>
      </c>
      <c r="AH99" s="1"/>
      <c r="AI99" s="5">
        <v>0.45717359282878683</v>
      </c>
      <c r="AJ99" s="5">
        <v>1.2195578390434106E-2</v>
      </c>
      <c r="AK99" s="5">
        <v>0.13094606753061538</v>
      </c>
      <c r="AL99" s="5">
        <v>5.4163449877072778E-2</v>
      </c>
      <c r="AM99" s="5">
        <v>0.14093472747658417</v>
      </c>
      <c r="AN99" s="5">
        <v>8.6398282845354765E-2</v>
      </c>
      <c r="AO99" s="5">
        <v>6.097560902766451E-2</v>
      </c>
      <c r="AP99" s="5">
        <v>4.7320577980998889E-2</v>
      </c>
      <c r="AQ99" s="5">
        <v>6.8300193148681913E-4</v>
      </c>
      <c r="AR99" s="5">
        <v>8.5715417837476486E-3</v>
      </c>
      <c r="AS99" s="5">
        <v>0</v>
      </c>
      <c r="AT99" s="5">
        <v>6.3757032725409498E-4</v>
      </c>
      <c r="AU99" s="5">
        <v>0</v>
      </c>
      <c r="AV99" s="1">
        <v>1</v>
      </c>
    </row>
    <row r="100" spans="1:48">
      <c r="A100" s="1">
        <v>51.81</v>
      </c>
      <c r="B100" s="1">
        <v>1.8</v>
      </c>
      <c r="C100" s="1">
        <v>13.92</v>
      </c>
      <c r="D100" s="1">
        <v>8.5177160000000001</v>
      </c>
      <c r="E100" s="1">
        <v>8.08</v>
      </c>
      <c r="F100" s="1">
        <v>9.07</v>
      </c>
      <c r="G100" s="1">
        <v>2.41</v>
      </c>
      <c r="H100" s="1">
        <v>3.48</v>
      </c>
      <c r="I100" s="1">
        <v>0.13</v>
      </c>
      <c r="J100" s="1">
        <v>0.81</v>
      </c>
      <c r="K100" s="1"/>
      <c r="L100" s="1">
        <v>0.06</v>
      </c>
      <c r="M100" s="1"/>
      <c r="N100" s="3">
        <v>100.08771600000001</v>
      </c>
      <c r="O100" s="2">
        <v>1270</v>
      </c>
      <c r="P100" s="2">
        <v>1E-4</v>
      </c>
      <c r="Q100" s="2" t="s">
        <v>5</v>
      </c>
      <c r="R100" s="2"/>
      <c r="S100" s="2" t="s">
        <v>149</v>
      </c>
      <c r="T100" s="5">
        <v>0.86235019973368843</v>
      </c>
      <c r="U100" s="5">
        <v>2.2528160200250311E-2</v>
      </c>
      <c r="V100" s="5">
        <v>0.27304825421734014</v>
      </c>
      <c r="W100" s="5">
        <v>0.11854858733472513</v>
      </c>
      <c r="X100" s="5">
        <v>0.20049627791563276</v>
      </c>
      <c r="Y100" s="5">
        <v>0.16173323823109845</v>
      </c>
      <c r="Z100" s="5">
        <v>7.7767021619877391E-2</v>
      </c>
      <c r="AA100" s="5">
        <v>7.3885350318471335E-2</v>
      </c>
      <c r="AB100" s="5">
        <v>1.8325345362277983E-3</v>
      </c>
      <c r="AC100" s="5">
        <v>1.1412871182500265E-2</v>
      </c>
      <c r="AD100" s="5">
        <v>0</v>
      </c>
      <c r="AE100" s="5">
        <v>7.8952562668596616E-4</v>
      </c>
      <c r="AF100" s="5">
        <v>0</v>
      </c>
      <c r="AG100" s="1">
        <v>1.8043920209164981</v>
      </c>
      <c r="AH100" s="1"/>
      <c r="AI100" s="5">
        <v>0.47791732048098845</v>
      </c>
      <c r="AJ100" s="5">
        <v>1.2485180570022509E-2</v>
      </c>
      <c r="AK100" s="5">
        <v>0.15132424165711603</v>
      </c>
      <c r="AL100" s="5">
        <v>6.5700017490939247E-2</v>
      </c>
      <c r="AM100" s="5">
        <v>0.11111569747121551</v>
      </c>
      <c r="AN100" s="5">
        <v>8.9633093228238661E-2</v>
      </c>
      <c r="AO100" s="5">
        <v>4.3098739474794111E-2</v>
      </c>
      <c r="AP100" s="5">
        <v>4.0947504456899021E-2</v>
      </c>
      <c r="AQ100" s="5">
        <v>1.0155966746610895E-3</v>
      </c>
      <c r="AR100" s="5">
        <v>6.325050792844544E-3</v>
      </c>
      <c r="AS100" s="5">
        <v>0</v>
      </c>
      <c r="AT100" s="5">
        <v>4.3755770228076342E-4</v>
      </c>
      <c r="AU100" s="5">
        <v>0</v>
      </c>
      <c r="AV100" s="1">
        <v>0.99999999999999989</v>
      </c>
    </row>
    <row r="101" spans="1:48">
      <c r="A101" s="1">
        <v>46.81</v>
      </c>
      <c r="B101" s="1">
        <v>1.69</v>
      </c>
      <c r="C101" s="1">
        <v>16.66</v>
      </c>
      <c r="D101" s="1">
        <v>12.626574000000002</v>
      </c>
      <c r="E101" s="1">
        <v>3.25</v>
      </c>
      <c r="F101" s="1">
        <v>8.91</v>
      </c>
      <c r="G101" s="1">
        <v>3.88</v>
      </c>
      <c r="H101" s="1">
        <v>4.28</v>
      </c>
      <c r="I101" s="1">
        <v>0.24</v>
      </c>
      <c r="J101" s="1">
        <v>1.08</v>
      </c>
      <c r="K101" s="1"/>
      <c r="L101" s="1">
        <v>0.02</v>
      </c>
      <c r="M101" s="1"/>
      <c r="N101" s="3">
        <v>99.446573999999984</v>
      </c>
      <c r="O101" s="2">
        <v>1133</v>
      </c>
      <c r="P101" s="2">
        <v>1E-4</v>
      </c>
      <c r="Q101" s="2" t="s">
        <v>65</v>
      </c>
      <c r="R101" s="2"/>
      <c r="S101" s="2" t="s">
        <v>147</v>
      </c>
      <c r="T101" s="5">
        <v>0.7791278295605859</v>
      </c>
      <c r="U101" s="5">
        <v>2.1151439299123904E-2</v>
      </c>
      <c r="V101" s="5">
        <v>0.32679482149862693</v>
      </c>
      <c r="W101" s="5">
        <v>0.1757351983298539</v>
      </c>
      <c r="X101" s="5">
        <v>8.0645161290322592E-2</v>
      </c>
      <c r="Y101" s="5">
        <v>0.15888017118402284</v>
      </c>
      <c r="Z101" s="5">
        <v>0.12520167796063247</v>
      </c>
      <c r="AA101" s="5">
        <v>9.087048832271763E-2</v>
      </c>
      <c r="AB101" s="5">
        <v>3.3831406822667043E-3</v>
      </c>
      <c r="AC101" s="5">
        <v>1.5217161576667021E-2</v>
      </c>
      <c r="AD101" s="5">
        <v>0</v>
      </c>
      <c r="AE101" s="5">
        <v>2.6317520889532203E-4</v>
      </c>
      <c r="AF101" s="5">
        <v>0</v>
      </c>
      <c r="AG101" s="1">
        <v>1.7772702649137149</v>
      </c>
      <c r="AH101" s="1"/>
      <c r="AI101" s="5">
        <v>0.43838455239018587</v>
      </c>
      <c r="AJ101" s="5">
        <v>1.1901082078898558E-2</v>
      </c>
      <c r="AK101" s="5">
        <v>0.18387457886968731</v>
      </c>
      <c r="AL101" s="5">
        <v>9.88792767195628E-2</v>
      </c>
      <c r="AM101" s="5">
        <v>4.5375856943309548E-2</v>
      </c>
      <c r="AN101" s="5">
        <v>8.9395616592806926E-2</v>
      </c>
      <c r="AO101" s="5">
        <v>7.0446054509729239E-2</v>
      </c>
      <c r="AP101" s="5">
        <v>5.1129245853403914E-2</v>
      </c>
      <c r="AQ101" s="5">
        <v>1.9035600544585452E-3</v>
      </c>
      <c r="AR101" s="5">
        <v>8.5620976601472609E-3</v>
      </c>
      <c r="AS101" s="5">
        <v>0</v>
      </c>
      <c r="AT101" s="5">
        <v>1.4807832781026076E-4</v>
      </c>
      <c r="AU101" s="5">
        <v>0</v>
      </c>
      <c r="AV101" s="1">
        <v>1.0000000000000002</v>
      </c>
    </row>
    <row r="102" spans="1:48">
      <c r="A102" s="1">
        <v>45.93</v>
      </c>
      <c r="B102" s="1">
        <v>2.62</v>
      </c>
      <c r="C102" s="1">
        <v>17.12</v>
      </c>
      <c r="D102" s="1">
        <v>9.0296599999999998</v>
      </c>
      <c r="E102" s="1">
        <v>5.01</v>
      </c>
      <c r="F102" s="1">
        <v>10.72</v>
      </c>
      <c r="G102" s="1">
        <v>4.2699999999999996</v>
      </c>
      <c r="H102" s="1">
        <v>3.06</v>
      </c>
      <c r="I102" s="1">
        <v>0.1</v>
      </c>
      <c r="J102" s="1">
        <v>0.74</v>
      </c>
      <c r="K102" s="1"/>
      <c r="L102" s="1">
        <v>0.01</v>
      </c>
      <c r="M102" s="1"/>
      <c r="N102" s="3">
        <v>98.609659999999991</v>
      </c>
      <c r="O102" s="2">
        <v>1176</v>
      </c>
      <c r="P102" s="2">
        <v>1E-4</v>
      </c>
      <c r="Q102" s="2" t="s">
        <v>10</v>
      </c>
      <c r="R102" s="2"/>
      <c r="S102" s="2" t="s">
        <v>147</v>
      </c>
      <c r="T102" s="5">
        <v>0.76448069241011984</v>
      </c>
      <c r="U102" s="5">
        <v>3.2790988735919901E-2</v>
      </c>
      <c r="V102" s="5">
        <v>0.33581796783052181</v>
      </c>
      <c r="W102" s="5">
        <v>0.12567376478775227</v>
      </c>
      <c r="X102" s="5">
        <v>0.12431761786600497</v>
      </c>
      <c r="Y102" s="5">
        <v>0.19115549215406563</v>
      </c>
      <c r="Z102" s="5">
        <v>0.1377863827040981</v>
      </c>
      <c r="AA102" s="5">
        <v>6.4968152866242038E-2</v>
      </c>
      <c r="AB102" s="5">
        <v>1.4096419509444602E-3</v>
      </c>
      <c r="AC102" s="5">
        <v>1.0426573672901476E-2</v>
      </c>
      <c r="AD102" s="5">
        <v>0</v>
      </c>
      <c r="AE102" s="5">
        <v>1.3158760444766102E-4</v>
      </c>
      <c r="AF102" s="5">
        <v>0</v>
      </c>
      <c r="AG102" s="1">
        <v>1.7889588625830184</v>
      </c>
      <c r="AH102" s="1"/>
      <c r="AI102" s="5">
        <v>0.42733273995261778</v>
      </c>
      <c r="AJ102" s="5">
        <v>1.8329649396506571E-2</v>
      </c>
      <c r="AK102" s="5">
        <v>0.18771698715623084</v>
      </c>
      <c r="AL102" s="5">
        <v>7.0249667231752938E-2</v>
      </c>
      <c r="AM102" s="5">
        <v>6.9491602331485075E-2</v>
      </c>
      <c r="AN102" s="5">
        <v>0.10685292778508196</v>
      </c>
      <c r="AO102" s="5">
        <v>7.7020431037275447E-2</v>
      </c>
      <c r="AP102" s="5">
        <v>3.6316180447233247E-2</v>
      </c>
      <c r="AQ102" s="5">
        <v>7.8796778418321195E-4</v>
      </c>
      <c r="AR102" s="5">
        <v>5.8282914666058288E-3</v>
      </c>
      <c r="AS102" s="5">
        <v>0</v>
      </c>
      <c r="AT102" s="5">
        <v>7.3555411026984729E-5</v>
      </c>
      <c r="AU102" s="5">
        <v>0</v>
      </c>
      <c r="AV102" s="1">
        <v>0.99999999999999978</v>
      </c>
    </row>
    <row r="103" spans="1:48">
      <c r="A103" s="1">
        <v>47.04</v>
      </c>
      <c r="B103" s="1">
        <v>2.56</v>
      </c>
      <c r="C103" s="1">
        <v>18.21</v>
      </c>
      <c r="D103" s="1">
        <v>9.4056519999999999</v>
      </c>
      <c r="E103" s="1">
        <v>4.13</v>
      </c>
      <c r="F103" s="1">
        <v>9.42</v>
      </c>
      <c r="G103" s="1">
        <v>5.56</v>
      </c>
      <c r="H103" s="1">
        <v>3.38</v>
      </c>
      <c r="I103" s="1">
        <v>0.21</v>
      </c>
      <c r="J103" s="1">
        <v>0.56000000000000005</v>
      </c>
      <c r="K103" s="1"/>
      <c r="L103" s="1">
        <v>0.01</v>
      </c>
      <c r="M103" s="1"/>
      <c r="N103" s="3">
        <v>100.485652</v>
      </c>
      <c r="O103" s="2">
        <v>1149</v>
      </c>
      <c r="P103" s="2">
        <v>1E-4</v>
      </c>
      <c r="Q103" s="2" t="s">
        <v>10</v>
      </c>
      <c r="R103" s="2"/>
      <c r="S103" s="2" t="s">
        <v>145</v>
      </c>
      <c r="T103" s="5">
        <v>0.78295605858854866</v>
      </c>
      <c r="U103" s="5">
        <v>3.2040050062578221E-2</v>
      </c>
      <c r="V103" s="5">
        <v>0.35719890153001183</v>
      </c>
      <c r="W103" s="5">
        <v>0.13090677800974254</v>
      </c>
      <c r="X103" s="5">
        <v>0.10248138957816377</v>
      </c>
      <c r="Y103" s="5">
        <v>0.16797432239657634</v>
      </c>
      <c r="Z103" s="5">
        <v>0.17941271377863827</v>
      </c>
      <c r="AA103" s="5">
        <v>7.176220806794055E-2</v>
      </c>
      <c r="AB103" s="5">
        <v>2.9602480969833662E-3</v>
      </c>
      <c r="AC103" s="5">
        <v>7.8903800767903074E-3</v>
      </c>
      <c r="AD103" s="5">
        <v>0</v>
      </c>
      <c r="AE103" s="5">
        <v>1.3158760444766102E-4</v>
      </c>
      <c r="AF103" s="5">
        <v>0</v>
      </c>
      <c r="AG103" s="1">
        <v>1.8357146377904217</v>
      </c>
      <c r="AH103" s="1"/>
      <c r="AI103" s="5">
        <v>0.42651294622292846</v>
      </c>
      <c r="AJ103" s="5">
        <v>1.7453720422006103E-2</v>
      </c>
      <c r="AK103" s="5">
        <v>0.19458302187967422</v>
      </c>
      <c r="AL103" s="5">
        <v>7.1311071620211053E-2</v>
      </c>
      <c r="AM103" s="5">
        <v>5.5826427195414551E-2</v>
      </c>
      <c r="AN103" s="5">
        <v>9.1503504378414993E-2</v>
      </c>
      <c r="AO103" s="5">
        <v>9.7734533508209306E-2</v>
      </c>
      <c r="AP103" s="5">
        <v>3.9092245924626894E-2</v>
      </c>
      <c r="AQ103" s="5">
        <v>1.6125862026935198E-3</v>
      </c>
      <c r="AR103" s="5">
        <v>4.2982606960565786E-3</v>
      </c>
      <c r="AS103" s="5">
        <v>0</v>
      </c>
      <c r="AT103" s="5">
        <v>7.1681949764287935E-5</v>
      </c>
      <c r="AU103" s="5">
        <v>0</v>
      </c>
      <c r="AV103" s="1">
        <v>1</v>
      </c>
    </row>
    <row r="104" spans="1:48">
      <c r="A104" s="1">
        <v>48.42</v>
      </c>
      <c r="B104" s="1">
        <v>2.76</v>
      </c>
      <c r="C104" s="1">
        <v>19.3</v>
      </c>
      <c r="D104" s="1">
        <v>7.8346900000000002</v>
      </c>
      <c r="E104" s="1">
        <v>2.62</v>
      </c>
      <c r="F104" s="1">
        <v>6.24</v>
      </c>
      <c r="G104" s="1">
        <v>6.76</v>
      </c>
      <c r="H104" s="1">
        <v>4.5999999999999996</v>
      </c>
      <c r="I104" s="1">
        <v>0.21</v>
      </c>
      <c r="J104" s="1">
        <v>0.69</v>
      </c>
      <c r="K104" s="1"/>
      <c r="L104" s="1"/>
      <c r="M104" s="1"/>
      <c r="N104" s="3">
        <v>99.434689999999989</v>
      </c>
      <c r="O104" s="2">
        <v>1116</v>
      </c>
      <c r="P104" s="2">
        <v>1E-4</v>
      </c>
      <c r="Q104" s="2" t="s">
        <v>67</v>
      </c>
      <c r="R104" s="2"/>
      <c r="S104" s="2" t="s">
        <v>190</v>
      </c>
      <c r="T104" s="5">
        <v>0.805925432756325</v>
      </c>
      <c r="U104" s="5">
        <v>3.4543178973717142E-2</v>
      </c>
      <c r="V104" s="5">
        <v>0.37857983522950178</v>
      </c>
      <c r="W104" s="5">
        <v>0.10904231036882395</v>
      </c>
      <c r="X104" s="5">
        <v>6.501240694789083E-2</v>
      </c>
      <c r="Y104" s="5">
        <v>0.11126961483594865</v>
      </c>
      <c r="Z104" s="5">
        <v>0.21813488222007099</v>
      </c>
      <c r="AA104" s="5">
        <v>9.7664543524416128E-2</v>
      </c>
      <c r="AB104" s="5">
        <v>2.9602480969833662E-3</v>
      </c>
      <c r="AC104" s="5">
        <v>9.7220754517594841E-3</v>
      </c>
      <c r="AD104" s="5">
        <v>0</v>
      </c>
      <c r="AE104" s="5">
        <v>0</v>
      </c>
      <c r="AF104" s="5">
        <v>0</v>
      </c>
      <c r="AG104" s="1">
        <v>1.8328545284054376</v>
      </c>
      <c r="AH104" s="1"/>
      <c r="AI104" s="5">
        <v>0.43971052817676198</v>
      </c>
      <c r="AJ104" s="5">
        <v>1.8846656097562371E-2</v>
      </c>
      <c r="AK104" s="5">
        <v>0.20655203637948391</v>
      </c>
      <c r="AL104" s="5">
        <v>5.9493161447837055E-2</v>
      </c>
      <c r="AM104" s="5">
        <v>3.5470576600779589E-2</v>
      </c>
      <c r="AN104" s="5">
        <v>6.0708372165657866E-2</v>
      </c>
      <c r="AO104" s="5">
        <v>0.11901374541156075</v>
      </c>
      <c r="AP104" s="5">
        <v>5.3285485569541165E-2</v>
      </c>
      <c r="AQ104" s="5">
        <v>1.6151025905797051E-3</v>
      </c>
      <c r="AR104" s="5">
        <v>5.30433556023542E-3</v>
      </c>
      <c r="AS104" s="5">
        <v>0</v>
      </c>
      <c r="AT104" s="5">
        <v>0</v>
      </c>
      <c r="AU104" s="5">
        <v>0</v>
      </c>
      <c r="AV104" s="1">
        <v>0.99999999999999978</v>
      </c>
    </row>
    <row r="105" spans="1:48">
      <c r="A105" s="1">
        <v>48.16</v>
      </c>
      <c r="B105" s="1">
        <v>3.58</v>
      </c>
      <c r="C105" s="1">
        <v>16.420000000000002</v>
      </c>
      <c r="D105" s="1">
        <v>10.613667999999999</v>
      </c>
      <c r="E105" s="1">
        <v>6.12</v>
      </c>
      <c r="F105" s="1">
        <v>9.94</v>
      </c>
      <c r="G105" s="1">
        <v>3.58</v>
      </c>
      <c r="H105" s="1">
        <v>1.43</v>
      </c>
      <c r="I105" s="1">
        <v>0.16</v>
      </c>
      <c r="J105" s="1">
        <v>0.49</v>
      </c>
      <c r="K105" s="1"/>
      <c r="L105" s="1">
        <v>0.02</v>
      </c>
      <c r="M105" s="1"/>
      <c r="N105" s="3">
        <v>100.513668</v>
      </c>
      <c r="O105" s="2">
        <v>1203</v>
      </c>
      <c r="P105" s="2">
        <v>1E-4</v>
      </c>
      <c r="Q105" s="2" t="s">
        <v>7</v>
      </c>
      <c r="R105" s="2"/>
      <c r="S105" s="2" t="s">
        <v>137</v>
      </c>
      <c r="T105" s="5">
        <v>0.80159786950732348</v>
      </c>
      <c r="U105" s="5">
        <v>4.4806007509386729E-2</v>
      </c>
      <c r="V105" s="5">
        <v>0.32208709297763832</v>
      </c>
      <c r="W105" s="5">
        <v>0.14771980514961724</v>
      </c>
      <c r="X105" s="5">
        <v>0.15186104218362284</v>
      </c>
      <c r="Y105" s="5">
        <v>0.17724679029957205</v>
      </c>
      <c r="Z105" s="5">
        <v>0.11552113585027429</v>
      </c>
      <c r="AA105" s="5">
        <v>3.036093418259023E-2</v>
      </c>
      <c r="AB105" s="5">
        <v>2.2554271215111362E-3</v>
      </c>
      <c r="AC105" s="5">
        <v>6.9040825671915183E-3</v>
      </c>
      <c r="AD105" s="5">
        <v>0</v>
      </c>
      <c r="AE105" s="5">
        <v>2.6317520889532203E-4</v>
      </c>
      <c r="AF105" s="5">
        <v>0</v>
      </c>
      <c r="AG105" s="1">
        <v>1.8006233625576233</v>
      </c>
      <c r="AH105" s="1"/>
      <c r="AI105" s="5">
        <v>0.44517797901318235</v>
      </c>
      <c r="AJ105" s="5">
        <v>2.4883608888503939E-2</v>
      </c>
      <c r="AK105" s="5">
        <v>0.17887532710901996</v>
      </c>
      <c r="AL105" s="5">
        <v>8.2038147577844694E-2</v>
      </c>
      <c r="AM105" s="5">
        <v>8.4338038337966423E-2</v>
      </c>
      <c r="AN105" s="5">
        <v>9.8436349313944779E-2</v>
      </c>
      <c r="AO105" s="5">
        <v>6.4156190712857858E-2</v>
      </c>
      <c r="AP105" s="5">
        <v>1.6861346361442993E-2</v>
      </c>
      <c r="AQ105" s="5">
        <v>1.25258128291055E-3</v>
      </c>
      <c r="AR105" s="5">
        <v>3.83427356922932E-3</v>
      </c>
      <c r="AS105" s="5">
        <v>0</v>
      </c>
      <c r="AT105" s="5">
        <v>1.4615783309703665E-4</v>
      </c>
      <c r="AU105" s="5">
        <v>0</v>
      </c>
      <c r="AV105" s="1">
        <v>0.99999999999999967</v>
      </c>
    </row>
    <row r="106" spans="1:48">
      <c r="A106" s="1">
        <v>49.08</v>
      </c>
      <c r="B106" s="1">
        <v>2.38</v>
      </c>
      <c r="C106" s="1">
        <v>16.91</v>
      </c>
      <c r="D106" s="1">
        <v>10.872665999999999</v>
      </c>
      <c r="E106" s="1">
        <v>5.61</v>
      </c>
      <c r="F106" s="1">
        <v>9.0399999999999991</v>
      </c>
      <c r="G106" s="1">
        <v>3.69</v>
      </c>
      <c r="H106" s="1">
        <v>1.76</v>
      </c>
      <c r="I106" s="1">
        <v>0.16</v>
      </c>
      <c r="J106" s="1">
        <v>0.56000000000000005</v>
      </c>
      <c r="K106" s="1"/>
      <c r="L106" s="1">
        <v>0.01</v>
      </c>
      <c r="M106" s="1"/>
      <c r="N106" s="3">
        <v>100.072666</v>
      </c>
      <c r="O106" s="2">
        <v>1203</v>
      </c>
      <c r="P106" s="2">
        <v>1E-4</v>
      </c>
      <c r="Q106" s="2" t="s">
        <v>7</v>
      </c>
      <c r="R106" s="2"/>
      <c r="S106" s="2" t="s">
        <v>140</v>
      </c>
      <c r="T106" s="5">
        <v>0.81691078561917441</v>
      </c>
      <c r="U106" s="5">
        <v>2.9787234042553189E-2</v>
      </c>
      <c r="V106" s="5">
        <v>0.33169870537465673</v>
      </c>
      <c r="W106" s="5">
        <v>0.15132450939457201</v>
      </c>
      <c r="X106" s="5">
        <v>0.13920595533498761</v>
      </c>
      <c r="Y106" s="5">
        <v>0.16119828815977175</v>
      </c>
      <c r="Z106" s="5">
        <v>0.11907066795740562</v>
      </c>
      <c r="AA106" s="5">
        <v>3.7367303609341825E-2</v>
      </c>
      <c r="AB106" s="5">
        <v>2.2554271215111362E-3</v>
      </c>
      <c r="AC106" s="5">
        <v>7.8903800767903074E-3</v>
      </c>
      <c r="AD106" s="5">
        <v>0</v>
      </c>
      <c r="AE106" s="5">
        <v>1.3158760444766102E-4</v>
      </c>
      <c r="AF106" s="5">
        <v>0</v>
      </c>
      <c r="AG106" s="1">
        <v>1.7968408442952124</v>
      </c>
      <c r="AH106" s="1"/>
      <c r="AI106" s="5">
        <v>0.45463725305042091</v>
      </c>
      <c r="AJ106" s="5">
        <v>1.6577558405979381E-2</v>
      </c>
      <c r="AK106" s="5">
        <v>0.18460104935156973</v>
      </c>
      <c r="AL106" s="5">
        <v>8.4216979970714714E-2</v>
      </c>
      <c r="AM106" s="5">
        <v>7.7472612990155704E-2</v>
      </c>
      <c r="AN106" s="5">
        <v>8.9712056953491437E-2</v>
      </c>
      <c r="AO106" s="5">
        <v>6.6266674834024902E-2</v>
      </c>
      <c r="AP106" s="5">
        <v>2.079611209194138E-2</v>
      </c>
      <c r="AQ106" s="5">
        <v>1.2552180838229989E-3</v>
      </c>
      <c r="AR106" s="5">
        <v>4.3912515133666206E-3</v>
      </c>
      <c r="AS106" s="5">
        <v>0</v>
      </c>
      <c r="AT106" s="5">
        <v>7.3232754512141872E-5</v>
      </c>
      <c r="AU106" s="5">
        <v>0</v>
      </c>
      <c r="AV106" s="1">
        <v>1</v>
      </c>
    </row>
    <row r="107" spans="1:48">
      <c r="A107" s="1">
        <v>49.45</v>
      </c>
      <c r="B107" s="1">
        <v>4.17</v>
      </c>
      <c r="C107" s="1">
        <v>14.25</v>
      </c>
      <c r="D107" s="1">
        <v>11.127596</v>
      </c>
      <c r="E107" s="1">
        <v>4.3600000000000003</v>
      </c>
      <c r="F107" s="1">
        <v>8.91</v>
      </c>
      <c r="G107" s="1">
        <v>4.04</v>
      </c>
      <c r="H107" s="1">
        <v>2.37</v>
      </c>
      <c r="I107" s="1">
        <v>0.15</v>
      </c>
      <c r="J107" s="1">
        <v>0.78</v>
      </c>
      <c r="K107" s="1"/>
      <c r="L107" s="1">
        <v>0.04</v>
      </c>
      <c r="M107" s="1"/>
      <c r="N107" s="3">
        <v>99.647596000000021</v>
      </c>
      <c r="O107" s="2">
        <v>1145</v>
      </c>
      <c r="P107" s="2">
        <v>1E-4</v>
      </c>
      <c r="Q107" s="2" t="s">
        <v>39</v>
      </c>
      <c r="R107" s="2"/>
      <c r="S107" s="2" t="s">
        <v>140</v>
      </c>
      <c r="T107" s="5">
        <v>0.82306924101198409</v>
      </c>
      <c r="U107" s="5">
        <v>5.2190237797246554E-2</v>
      </c>
      <c r="V107" s="5">
        <v>0.27952138093369949</v>
      </c>
      <c r="W107" s="5">
        <v>0.15487259568545583</v>
      </c>
      <c r="X107" s="5">
        <v>0.10818858560794047</v>
      </c>
      <c r="Y107" s="5">
        <v>0.15888017118402284</v>
      </c>
      <c r="Z107" s="5">
        <v>0.13036463375282351</v>
      </c>
      <c r="AA107" s="5">
        <v>5.0318471337579621E-2</v>
      </c>
      <c r="AB107" s="5">
        <v>2.11446292641669E-3</v>
      </c>
      <c r="AC107" s="5">
        <v>1.0990172249815071E-2</v>
      </c>
      <c r="AD107" s="5">
        <v>0</v>
      </c>
      <c r="AE107" s="5">
        <v>5.2635041779064407E-4</v>
      </c>
      <c r="AF107" s="5">
        <v>0</v>
      </c>
      <c r="AG107" s="1">
        <v>1.7710363029047749</v>
      </c>
      <c r="AH107" s="1"/>
      <c r="AI107" s="5">
        <v>0.46473877450282786</v>
      </c>
      <c r="AJ107" s="5">
        <v>2.9468756632287239E-2</v>
      </c>
      <c r="AK107" s="5">
        <v>0.15782927796298754</v>
      </c>
      <c r="AL107" s="5">
        <v>8.7447442738153192E-2</v>
      </c>
      <c r="AM107" s="5">
        <v>6.1087728936156965E-2</v>
      </c>
      <c r="AN107" s="5">
        <v>8.9710284833481202E-2</v>
      </c>
      <c r="AO107" s="5">
        <v>7.3609238579133152E-2</v>
      </c>
      <c r="AP107" s="5">
        <v>2.8411880239298033E-2</v>
      </c>
      <c r="AQ107" s="5">
        <v>1.1939128085339877E-3</v>
      </c>
      <c r="AR107" s="5">
        <v>6.2055036544363769E-3</v>
      </c>
      <c r="AS107" s="5">
        <v>0</v>
      </c>
      <c r="AT107" s="5">
        <v>2.9719911270443611E-4</v>
      </c>
      <c r="AU107" s="5">
        <v>0</v>
      </c>
      <c r="AV107" s="1">
        <v>1.0000000000000002</v>
      </c>
    </row>
    <row r="108" spans="1:48">
      <c r="A108" s="1">
        <v>53.63</v>
      </c>
      <c r="B108" s="1">
        <v>3.64</v>
      </c>
      <c r="C108" s="1">
        <v>15.32</v>
      </c>
      <c r="D108" s="1">
        <v>9.3446499999999997</v>
      </c>
      <c r="E108" s="1">
        <v>2.82</v>
      </c>
      <c r="F108" s="1">
        <v>6.04</v>
      </c>
      <c r="G108" s="1">
        <v>4.3099999999999996</v>
      </c>
      <c r="H108" s="1">
        <v>3.96</v>
      </c>
      <c r="I108" s="1">
        <v>0.2</v>
      </c>
      <c r="J108" s="1">
        <v>0.63</v>
      </c>
      <c r="K108" s="1"/>
      <c r="L108" s="1"/>
      <c r="M108" s="1"/>
      <c r="N108" s="3">
        <v>99.894649999999999</v>
      </c>
      <c r="O108" s="2">
        <v>1133</v>
      </c>
      <c r="P108" s="2">
        <v>1E-4</v>
      </c>
      <c r="Q108" s="2" t="s">
        <v>150</v>
      </c>
      <c r="R108" s="2"/>
      <c r="S108" s="2" t="s">
        <v>149</v>
      </c>
      <c r="T108" s="5">
        <v>0.89264314247669785</v>
      </c>
      <c r="U108" s="5">
        <v>4.555694618272841E-2</v>
      </c>
      <c r="V108" s="5">
        <v>0.30051000392310712</v>
      </c>
      <c r="W108" s="5">
        <v>0.13005775922059848</v>
      </c>
      <c r="X108" s="5">
        <v>6.9975186104218365E-2</v>
      </c>
      <c r="Y108" s="5">
        <v>0.10770328102710414</v>
      </c>
      <c r="Z108" s="5">
        <v>0.13907712165214584</v>
      </c>
      <c r="AA108" s="5">
        <v>8.4076433121019103E-2</v>
      </c>
      <c r="AB108" s="5">
        <v>2.8192839018889204E-3</v>
      </c>
      <c r="AC108" s="5">
        <v>8.8766775863890948E-3</v>
      </c>
      <c r="AD108" s="5">
        <v>0</v>
      </c>
      <c r="AE108" s="5">
        <v>0</v>
      </c>
      <c r="AF108" s="5">
        <v>0</v>
      </c>
      <c r="AG108" s="1">
        <v>1.7812958351958974</v>
      </c>
      <c r="AH108" s="1"/>
      <c r="AI108" s="5">
        <v>0.50112009742532726</v>
      </c>
      <c r="AJ108" s="5">
        <v>2.5575171334590977E-2</v>
      </c>
      <c r="AK108" s="5">
        <v>0.16870302955042762</v>
      </c>
      <c r="AL108" s="5">
        <v>7.3013003595944204E-2</v>
      </c>
      <c r="AM108" s="5">
        <v>3.9283304166330614E-2</v>
      </c>
      <c r="AN108" s="5">
        <v>6.0463444027117202E-2</v>
      </c>
      <c r="AO108" s="5">
        <v>7.807637502102556E-2</v>
      </c>
      <c r="AP108" s="5">
        <v>4.7199590017439653E-2</v>
      </c>
      <c r="AQ108" s="5">
        <v>1.5827151482554669E-3</v>
      </c>
      <c r="AR108" s="5">
        <v>4.9832697135413695E-3</v>
      </c>
      <c r="AS108" s="5">
        <v>0</v>
      </c>
      <c r="AT108" s="5">
        <v>0</v>
      </c>
      <c r="AU108" s="5">
        <v>0</v>
      </c>
      <c r="AV108" s="1">
        <v>1</v>
      </c>
    </row>
    <row r="109" spans="1:48">
      <c r="A109" s="1">
        <v>50.73</v>
      </c>
      <c r="B109" s="1">
        <v>4.3499999999999996</v>
      </c>
      <c r="C109" s="1">
        <v>11.28</v>
      </c>
      <c r="D109" s="1">
        <v>16.298438000000001</v>
      </c>
      <c r="E109" s="1">
        <v>3.78</v>
      </c>
      <c r="F109" s="1">
        <v>8.23</v>
      </c>
      <c r="G109" s="1">
        <v>3.13</v>
      </c>
      <c r="H109" s="1">
        <v>0.82</v>
      </c>
      <c r="I109" s="1">
        <v>0.25</v>
      </c>
      <c r="J109" s="1">
        <v>0.64</v>
      </c>
      <c r="K109" s="1"/>
      <c r="L109" s="1">
        <v>0.05</v>
      </c>
      <c r="M109" s="1"/>
      <c r="N109" s="3">
        <v>99.558437999999995</v>
      </c>
      <c r="O109" s="2">
        <v>1137</v>
      </c>
      <c r="P109" s="2">
        <v>1E-4</v>
      </c>
      <c r="Q109" s="2" t="s">
        <v>151</v>
      </c>
      <c r="R109" s="2"/>
      <c r="S109" s="2" t="s">
        <v>137</v>
      </c>
      <c r="T109" s="5">
        <v>0.84437416777629826</v>
      </c>
      <c r="U109" s="5">
        <v>5.4443053817271582E-2</v>
      </c>
      <c r="V109" s="5">
        <v>0.22126324048646528</v>
      </c>
      <c r="W109" s="5">
        <v>0.22683977731384833</v>
      </c>
      <c r="X109" s="5">
        <v>9.3796526054590573E-2</v>
      </c>
      <c r="Y109" s="5">
        <v>0.14675463623395152</v>
      </c>
      <c r="Z109" s="5">
        <v>0.10100032268473701</v>
      </c>
      <c r="AA109" s="5">
        <v>1.7409766454352441E-2</v>
      </c>
      <c r="AB109" s="5">
        <v>3.5241048773611504E-3</v>
      </c>
      <c r="AC109" s="5">
        <v>9.0175772306174927E-3</v>
      </c>
      <c r="AD109" s="5">
        <v>0</v>
      </c>
      <c r="AE109" s="5">
        <v>6.5793802223830511E-4</v>
      </c>
      <c r="AF109" s="5">
        <v>0</v>
      </c>
      <c r="AG109" s="1">
        <v>1.7190811109517319</v>
      </c>
      <c r="AH109" s="1"/>
      <c r="AI109" s="5">
        <v>0.49117761948348609</v>
      </c>
      <c r="AJ109" s="5">
        <v>3.1669857501447601E-2</v>
      </c>
      <c r="AK109" s="5">
        <v>0.12871018073368726</v>
      </c>
      <c r="AL109" s="5">
        <v>0.13195408632479441</v>
      </c>
      <c r="AM109" s="5">
        <v>5.4562013076080024E-2</v>
      </c>
      <c r="AN109" s="5">
        <v>8.5368069778106057E-2</v>
      </c>
      <c r="AO109" s="5">
        <v>5.8752505650428777E-2</v>
      </c>
      <c r="AP109" s="5">
        <v>1.0127367663713031E-2</v>
      </c>
      <c r="AQ109" s="5">
        <v>2.0499933684979565E-3</v>
      </c>
      <c r="AR109" s="5">
        <v>5.2455798467968195E-3</v>
      </c>
      <c r="AS109" s="5">
        <v>0</v>
      </c>
      <c r="AT109" s="5">
        <v>3.8272657296202392E-4</v>
      </c>
      <c r="AU109" s="5">
        <v>0</v>
      </c>
      <c r="AV109" s="1">
        <v>1.0000000000000002</v>
      </c>
    </row>
    <row r="110" spans="1:48">
      <c r="A110" s="1">
        <v>57.25</v>
      </c>
      <c r="B110" s="1">
        <v>0.78</v>
      </c>
      <c r="C110" s="1">
        <v>16.8</v>
      </c>
      <c r="D110" s="1">
        <v>6.9197799999999994</v>
      </c>
      <c r="E110" s="1">
        <v>5.31</v>
      </c>
      <c r="F110" s="1">
        <v>7.36</v>
      </c>
      <c r="G110" s="1">
        <v>4.07</v>
      </c>
      <c r="H110" s="1">
        <v>1.1299999999999999</v>
      </c>
      <c r="I110" s="1">
        <v>0.12</v>
      </c>
      <c r="J110" s="1">
        <v>0.15</v>
      </c>
      <c r="K110" s="1"/>
      <c r="L110" s="1">
        <v>0.02</v>
      </c>
      <c r="M110" s="1"/>
      <c r="N110" s="3">
        <v>99.909779999999998</v>
      </c>
      <c r="O110" s="2">
        <v>1203</v>
      </c>
      <c r="P110" s="2">
        <v>1E-4</v>
      </c>
      <c r="Q110" s="2" t="s">
        <v>7</v>
      </c>
      <c r="R110" s="2"/>
      <c r="S110" s="2" t="s">
        <v>139</v>
      </c>
      <c r="T110" s="5">
        <v>0.95289613848202404</v>
      </c>
      <c r="U110" s="5">
        <v>9.7622027534418013E-3</v>
      </c>
      <c r="V110" s="5">
        <v>0.32954099646920365</v>
      </c>
      <c r="W110" s="5">
        <v>9.6308698677800966E-2</v>
      </c>
      <c r="X110" s="5">
        <v>0.13176178660049628</v>
      </c>
      <c r="Y110" s="5">
        <v>0.13124108416547789</v>
      </c>
      <c r="Z110" s="5">
        <v>0.13133268796385933</v>
      </c>
      <c r="AA110" s="5">
        <v>2.3991507430997875E-2</v>
      </c>
      <c r="AB110" s="5">
        <v>1.6915703411333521E-3</v>
      </c>
      <c r="AC110" s="5">
        <v>2.1134946634259748E-3</v>
      </c>
      <c r="AD110" s="5">
        <v>0</v>
      </c>
      <c r="AE110" s="5">
        <v>2.6317520889532203E-4</v>
      </c>
      <c r="AF110" s="5">
        <v>0</v>
      </c>
      <c r="AG110" s="1">
        <v>1.8109033427567567</v>
      </c>
      <c r="AH110" s="1"/>
      <c r="AI110" s="5">
        <v>0.52619933708412092</v>
      </c>
      <c r="AJ110" s="5">
        <v>5.3907917241903698E-3</v>
      </c>
      <c r="AK110" s="5">
        <v>0.18197602748225095</v>
      </c>
      <c r="AL110" s="5">
        <v>5.3182683141547053E-2</v>
      </c>
      <c r="AM110" s="5">
        <v>7.2760253675336409E-2</v>
      </c>
      <c r="AN110" s="5">
        <v>7.2472716277439883E-2</v>
      </c>
      <c r="AO110" s="5">
        <v>7.2523300864821547E-2</v>
      </c>
      <c r="AP110" s="5">
        <v>1.3248364429255158E-2</v>
      </c>
      <c r="AQ110" s="5">
        <v>9.3410305298694592E-4</v>
      </c>
      <c r="AR110" s="5">
        <v>1.1670941311580883E-3</v>
      </c>
      <c r="AS110" s="5">
        <v>0</v>
      </c>
      <c r="AT110" s="5">
        <v>1.4532813689254541E-4</v>
      </c>
      <c r="AU110" s="5">
        <v>0</v>
      </c>
      <c r="AV110" s="1">
        <v>0.99999999999999978</v>
      </c>
    </row>
    <row r="111" spans="1:48">
      <c r="A111" s="18">
        <v>48.03</v>
      </c>
      <c r="B111" s="18">
        <v>0.99</v>
      </c>
      <c r="C111" s="18">
        <v>13.57</v>
      </c>
      <c r="D111" s="18">
        <v>8.07</v>
      </c>
      <c r="E111" s="18">
        <v>11.1</v>
      </c>
      <c r="F111" s="18">
        <v>14.11</v>
      </c>
      <c r="G111" s="18">
        <v>1.66</v>
      </c>
      <c r="H111" s="18">
        <v>0.31</v>
      </c>
      <c r="I111" s="18">
        <v>0.13</v>
      </c>
      <c r="J111" s="18">
        <v>0.18</v>
      </c>
      <c r="K111" s="18">
        <v>0.02</v>
      </c>
      <c r="L111" s="18">
        <v>0.09</v>
      </c>
      <c r="M111" s="18"/>
      <c r="N111" s="15">
        <v>98.3</v>
      </c>
      <c r="O111" s="14">
        <v>1262</v>
      </c>
      <c r="P111" s="14">
        <v>1E-4</v>
      </c>
      <c r="Q111" s="11" t="s">
        <v>13</v>
      </c>
      <c r="R111" s="11" t="s">
        <v>126</v>
      </c>
      <c r="S111" s="11" t="s">
        <v>137</v>
      </c>
      <c r="T111" s="13">
        <v>0.7994</v>
      </c>
      <c r="U111" s="13">
        <v>1.24E-2</v>
      </c>
      <c r="V111" s="13">
        <v>0.26619999999999999</v>
      </c>
      <c r="W111" s="13">
        <v>0.1123</v>
      </c>
      <c r="X111" s="13">
        <v>0.27539999999999998</v>
      </c>
      <c r="Y111" s="13">
        <v>0.25159999999999999</v>
      </c>
      <c r="Z111" s="13">
        <v>5.3600000000000002E-2</v>
      </c>
      <c r="AA111" s="13">
        <v>6.6E-3</v>
      </c>
      <c r="AB111" s="13">
        <v>1.8E-3</v>
      </c>
      <c r="AC111" s="13">
        <v>2.5000000000000001E-3</v>
      </c>
      <c r="AD111" s="13">
        <v>2.9999999999999997E-4</v>
      </c>
      <c r="AE111" s="13">
        <v>1.1999999999999999E-3</v>
      </c>
      <c r="AF111" s="13">
        <v>0</v>
      </c>
      <c r="AG111" s="10">
        <v>1.78</v>
      </c>
      <c r="AH111" s="10"/>
      <c r="AI111" s="13">
        <v>0.44829999999999998</v>
      </c>
      <c r="AJ111" s="13">
        <v>6.8999999999999999E-3</v>
      </c>
      <c r="AK111" s="13">
        <v>0.14929999999999999</v>
      </c>
      <c r="AL111" s="13">
        <v>6.3E-2</v>
      </c>
      <c r="AM111" s="13">
        <v>0.15440000000000001</v>
      </c>
      <c r="AN111" s="13">
        <v>0.1411</v>
      </c>
      <c r="AO111" s="13">
        <v>0.03</v>
      </c>
      <c r="AP111" s="13">
        <v>3.7000000000000002E-3</v>
      </c>
      <c r="AQ111" s="13">
        <v>1E-3</v>
      </c>
      <c r="AR111" s="13">
        <v>1.4E-3</v>
      </c>
      <c r="AS111" s="13">
        <v>2.0000000000000001E-4</v>
      </c>
      <c r="AT111" s="13">
        <v>6.9999999999999999E-4</v>
      </c>
      <c r="AU111" s="13">
        <v>0</v>
      </c>
      <c r="AV111" s="10">
        <v>1</v>
      </c>
    </row>
    <row r="112" spans="1:48">
      <c r="A112" s="18">
        <v>47.47</v>
      </c>
      <c r="B112" s="18">
        <v>0.94</v>
      </c>
      <c r="C112" s="18">
        <v>12.95</v>
      </c>
      <c r="D112" s="18">
        <v>9.56</v>
      </c>
      <c r="E112" s="18">
        <v>13.18</v>
      </c>
      <c r="F112" s="18">
        <v>13.4</v>
      </c>
      <c r="G112" s="18">
        <v>0.06</v>
      </c>
      <c r="H112" s="18">
        <v>0.01</v>
      </c>
      <c r="I112" s="18">
        <v>0.14000000000000001</v>
      </c>
      <c r="J112" s="18">
        <v>0.18</v>
      </c>
      <c r="K112" s="18">
        <v>0.02</v>
      </c>
      <c r="L112" s="18">
        <v>0.14000000000000001</v>
      </c>
      <c r="M112" s="18"/>
      <c r="N112" s="15">
        <v>98.1</v>
      </c>
      <c r="O112" s="14">
        <v>1283</v>
      </c>
      <c r="P112" s="14">
        <v>1E-4</v>
      </c>
      <c r="Q112" s="11" t="s">
        <v>13</v>
      </c>
      <c r="R112" s="11"/>
      <c r="S112" s="11" t="s">
        <v>137</v>
      </c>
      <c r="T112" s="13">
        <v>0.79010000000000002</v>
      </c>
      <c r="U112" s="13">
        <v>1.18E-2</v>
      </c>
      <c r="V112" s="13">
        <v>0.254</v>
      </c>
      <c r="W112" s="13">
        <v>0.1331</v>
      </c>
      <c r="X112" s="13">
        <v>0.32700000000000001</v>
      </c>
      <c r="Y112" s="13">
        <v>0.2389</v>
      </c>
      <c r="Z112" s="13">
        <v>1.9E-3</v>
      </c>
      <c r="AA112" s="13">
        <v>2.0000000000000001E-4</v>
      </c>
      <c r="AB112" s="13">
        <v>2E-3</v>
      </c>
      <c r="AC112" s="13">
        <v>2.5000000000000001E-3</v>
      </c>
      <c r="AD112" s="13">
        <v>2.9999999999999997E-4</v>
      </c>
      <c r="AE112" s="13">
        <v>1.8E-3</v>
      </c>
      <c r="AF112" s="13">
        <v>0</v>
      </c>
      <c r="AG112" s="10">
        <v>1.76</v>
      </c>
      <c r="AH112" s="10"/>
      <c r="AI112" s="13">
        <v>0.44800000000000001</v>
      </c>
      <c r="AJ112" s="13">
        <v>6.7000000000000002E-3</v>
      </c>
      <c r="AK112" s="13">
        <v>0.14399999999999999</v>
      </c>
      <c r="AL112" s="13">
        <v>7.5399999999999995E-2</v>
      </c>
      <c r="AM112" s="13">
        <v>0.18540000000000001</v>
      </c>
      <c r="AN112" s="13">
        <v>0.13550000000000001</v>
      </c>
      <c r="AO112" s="13">
        <v>1.1000000000000001E-3</v>
      </c>
      <c r="AP112" s="13">
        <v>1E-4</v>
      </c>
      <c r="AQ112" s="13">
        <v>1.1000000000000001E-3</v>
      </c>
      <c r="AR112" s="13">
        <v>1.4E-3</v>
      </c>
      <c r="AS112" s="13">
        <v>2.0000000000000001E-4</v>
      </c>
      <c r="AT112" s="13">
        <v>1E-3</v>
      </c>
      <c r="AU112" s="13">
        <v>0</v>
      </c>
      <c r="AV112" s="10">
        <v>1</v>
      </c>
    </row>
    <row r="113" spans="1:48">
      <c r="A113" s="18">
        <v>45.78</v>
      </c>
      <c r="B113" s="18">
        <v>0.94</v>
      </c>
      <c r="C113" s="18">
        <v>12.64</v>
      </c>
      <c r="D113" s="18">
        <v>9.4700000000000006</v>
      </c>
      <c r="E113" s="18">
        <v>13.55</v>
      </c>
      <c r="F113" s="18">
        <v>13.11</v>
      </c>
      <c r="G113" s="18">
        <v>2.2000000000000002</v>
      </c>
      <c r="H113" s="18">
        <v>0.56999999999999995</v>
      </c>
      <c r="I113" s="18">
        <v>0.18</v>
      </c>
      <c r="J113" s="18">
        <v>0.22</v>
      </c>
      <c r="K113" s="18">
        <v>0.04</v>
      </c>
      <c r="L113" s="18">
        <v>0.05</v>
      </c>
      <c r="M113" s="18"/>
      <c r="N113" s="15">
        <v>98.8</v>
      </c>
      <c r="O113" s="14">
        <v>1300</v>
      </c>
      <c r="P113" s="14">
        <v>1E-4</v>
      </c>
      <c r="Q113" s="11" t="s">
        <v>13</v>
      </c>
      <c r="R113" s="11"/>
      <c r="S113" s="11" t="s">
        <v>137</v>
      </c>
      <c r="T113" s="13">
        <v>0.76200000000000001</v>
      </c>
      <c r="U113" s="13">
        <v>1.18E-2</v>
      </c>
      <c r="V113" s="13">
        <v>0.24790000000000001</v>
      </c>
      <c r="W113" s="13">
        <v>0.1318</v>
      </c>
      <c r="X113" s="13">
        <v>0.3362</v>
      </c>
      <c r="Y113" s="13">
        <v>0.23380000000000001</v>
      </c>
      <c r="Z113" s="13">
        <v>7.0999999999999994E-2</v>
      </c>
      <c r="AA113" s="13">
        <v>1.21E-2</v>
      </c>
      <c r="AB113" s="13">
        <v>2.5000000000000001E-3</v>
      </c>
      <c r="AC113" s="13">
        <v>3.0999999999999999E-3</v>
      </c>
      <c r="AD113" s="13">
        <v>5.0000000000000001E-4</v>
      </c>
      <c r="AE113" s="13">
        <v>6.9999999999999999E-4</v>
      </c>
      <c r="AF113" s="13">
        <v>0</v>
      </c>
      <c r="AG113" s="10">
        <v>1.81</v>
      </c>
      <c r="AH113" s="10"/>
      <c r="AI113" s="13">
        <v>0.42020000000000002</v>
      </c>
      <c r="AJ113" s="13">
        <v>6.4999999999999997E-3</v>
      </c>
      <c r="AK113" s="13">
        <v>0.13669999999999999</v>
      </c>
      <c r="AL113" s="13">
        <v>7.2700000000000001E-2</v>
      </c>
      <c r="AM113" s="13">
        <v>0.18540000000000001</v>
      </c>
      <c r="AN113" s="13">
        <v>0.12889999999999999</v>
      </c>
      <c r="AO113" s="13">
        <v>3.9100000000000003E-2</v>
      </c>
      <c r="AP113" s="13">
        <v>6.7000000000000002E-3</v>
      </c>
      <c r="AQ113" s="13">
        <v>1.4E-3</v>
      </c>
      <c r="AR113" s="13">
        <v>1.6999999999999999E-3</v>
      </c>
      <c r="AS113" s="13">
        <v>2.9999999999999997E-4</v>
      </c>
      <c r="AT113" s="13">
        <v>4.0000000000000002E-4</v>
      </c>
      <c r="AU113" s="13">
        <v>0</v>
      </c>
      <c r="AV113" s="10">
        <v>1</v>
      </c>
    </row>
    <row r="114" spans="1:48">
      <c r="A114" s="18">
        <v>46.73</v>
      </c>
      <c r="B114" s="18">
        <v>0.94</v>
      </c>
      <c r="C114" s="18">
        <v>12.71</v>
      </c>
      <c r="D114" s="18">
        <v>9.4</v>
      </c>
      <c r="E114" s="18">
        <v>13.26</v>
      </c>
      <c r="F114" s="18">
        <v>12.92</v>
      </c>
      <c r="G114" s="18">
        <v>1.8</v>
      </c>
      <c r="H114" s="18">
        <v>0.12</v>
      </c>
      <c r="I114" s="18">
        <v>0.14000000000000001</v>
      </c>
      <c r="J114" s="18">
        <v>0.2</v>
      </c>
      <c r="K114" s="18">
        <v>0.03</v>
      </c>
      <c r="L114" s="18">
        <v>0.14000000000000001</v>
      </c>
      <c r="M114" s="18"/>
      <c r="N114" s="15">
        <v>98.4</v>
      </c>
      <c r="O114" s="14">
        <v>1360</v>
      </c>
      <c r="P114" s="14">
        <v>1E-4</v>
      </c>
      <c r="Q114" s="11" t="s">
        <v>5</v>
      </c>
      <c r="R114" s="11"/>
      <c r="S114" s="11" t="s">
        <v>137</v>
      </c>
      <c r="T114" s="13">
        <v>0.77780000000000005</v>
      </c>
      <c r="U114" s="13">
        <v>1.18E-2</v>
      </c>
      <c r="V114" s="13">
        <v>0.24929999999999999</v>
      </c>
      <c r="W114" s="13">
        <v>0.1308</v>
      </c>
      <c r="X114" s="13">
        <v>0.32900000000000001</v>
      </c>
      <c r="Y114" s="13">
        <v>0.23039999999999999</v>
      </c>
      <c r="Z114" s="13">
        <v>5.8099999999999999E-2</v>
      </c>
      <c r="AA114" s="13">
        <v>2.5000000000000001E-3</v>
      </c>
      <c r="AB114" s="13">
        <v>2E-3</v>
      </c>
      <c r="AC114" s="13">
        <v>2.8E-3</v>
      </c>
      <c r="AD114" s="13">
        <v>4.0000000000000002E-4</v>
      </c>
      <c r="AE114" s="13">
        <v>1.8E-3</v>
      </c>
      <c r="AF114" s="13">
        <v>0</v>
      </c>
      <c r="AG114" s="10">
        <v>1.8</v>
      </c>
      <c r="AH114" s="10"/>
      <c r="AI114" s="13">
        <v>0.43290000000000001</v>
      </c>
      <c r="AJ114" s="13">
        <v>6.4999999999999997E-3</v>
      </c>
      <c r="AK114" s="13">
        <v>0.13880000000000001</v>
      </c>
      <c r="AL114" s="13">
        <v>7.2800000000000004E-2</v>
      </c>
      <c r="AM114" s="13">
        <v>0.18310000000000001</v>
      </c>
      <c r="AN114" s="13">
        <v>0.12820000000000001</v>
      </c>
      <c r="AO114" s="13">
        <v>3.2300000000000002E-2</v>
      </c>
      <c r="AP114" s="13">
        <v>1.4E-3</v>
      </c>
      <c r="AQ114" s="13">
        <v>1.1000000000000001E-3</v>
      </c>
      <c r="AR114" s="13">
        <v>1.6000000000000001E-3</v>
      </c>
      <c r="AS114" s="13">
        <v>2.0000000000000001E-4</v>
      </c>
      <c r="AT114" s="13">
        <v>1E-3</v>
      </c>
      <c r="AU114" s="13">
        <v>0</v>
      </c>
      <c r="AV114" s="10">
        <v>1</v>
      </c>
    </row>
    <row r="115" spans="1:48">
      <c r="A115" s="1">
        <v>49.26</v>
      </c>
      <c r="B115" s="1">
        <v>0.76</v>
      </c>
      <c r="C115" s="1">
        <v>12.51</v>
      </c>
      <c r="D115" s="1">
        <v>18.77</v>
      </c>
      <c r="E115" s="1">
        <v>6.07</v>
      </c>
      <c r="F115" s="1">
        <v>10.36</v>
      </c>
      <c r="G115" s="1">
        <v>0.62</v>
      </c>
      <c r="H115" s="1"/>
      <c r="I115" s="1">
        <v>0.6</v>
      </c>
      <c r="J115" s="1"/>
      <c r="K115" s="1"/>
      <c r="L115" s="1">
        <v>0.13</v>
      </c>
      <c r="M115" s="1"/>
      <c r="N115" s="3">
        <v>99.08</v>
      </c>
      <c r="O115" s="2">
        <v>1156</v>
      </c>
      <c r="P115" s="2">
        <v>1E-4</v>
      </c>
      <c r="Q115" s="2" t="s">
        <v>73</v>
      </c>
      <c r="R115" s="2" t="s">
        <v>119</v>
      </c>
      <c r="S115" s="2" t="s">
        <v>137</v>
      </c>
      <c r="T115" s="5">
        <v>0.81990679094540608</v>
      </c>
      <c r="U115" s="5">
        <v>9.5118898623279095E-3</v>
      </c>
      <c r="V115" s="5">
        <v>0.24539034915653199</v>
      </c>
      <c r="W115" s="5">
        <v>0.26123869171885877</v>
      </c>
      <c r="X115" s="5">
        <v>0.15062034739454097</v>
      </c>
      <c r="Y115" s="5">
        <v>0.1847360912981455</v>
      </c>
      <c r="Z115" s="5">
        <v>2.0006453694740238E-2</v>
      </c>
      <c r="AA115" s="5">
        <v>0</v>
      </c>
      <c r="AB115" s="5">
        <v>8.45785170566676E-3</v>
      </c>
      <c r="AC115" s="5">
        <v>0</v>
      </c>
      <c r="AD115" s="5">
        <v>0</v>
      </c>
      <c r="AE115" s="5">
        <v>1.7106388578195934E-3</v>
      </c>
      <c r="AF115" s="5">
        <v>0</v>
      </c>
      <c r="AG115" s="1">
        <v>1.7015791046340376</v>
      </c>
      <c r="AH115" s="1"/>
      <c r="AI115" s="5">
        <v>0.48185052855461885</v>
      </c>
      <c r="AJ115" s="5">
        <v>5.5900368289804854E-3</v>
      </c>
      <c r="AK115" s="5">
        <v>0.14421330662103343</v>
      </c>
      <c r="AL115" s="5">
        <v>0.15352720952402854</v>
      </c>
      <c r="AM115" s="5">
        <v>8.8517981317674452E-2</v>
      </c>
      <c r="AN115" s="5">
        <v>0.10856744232168807</v>
      </c>
      <c r="AO115" s="5">
        <v>1.1757580732071267E-2</v>
      </c>
      <c r="AP115" s="5">
        <v>0</v>
      </c>
      <c r="AQ115" s="5">
        <v>4.9705897790075469E-3</v>
      </c>
      <c r="AR115" s="5">
        <v>0</v>
      </c>
      <c r="AS115" s="5">
        <v>0</v>
      </c>
      <c r="AT115" s="5">
        <v>1.0053243208975021E-3</v>
      </c>
      <c r="AU115" s="5">
        <v>0</v>
      </c>
      <c r="AV115" s="1">
        <v>1</v>
      </c>
    </row>
    <row r="116" spans="1:48">
      <c r="A116" s="1">
        <v>48.75</v>
      </c>
      <c r="B116" s="1">
        <v>1.26</v>
      </c>
      <c r="C116" s="1">
        <v>16.2</v>
      </c>
      <c r="D116" s="1">
        <v>10.78</v>
      </c>
      <c r="E116" s="1">
        <v>8.44</v>
      </c>
      <c r="F116" s="1">
        <v>11.28</v>
      </c>
      <c r="G116" s="1">
        <v>2.38</v>
      </c>
      <c r="H116" s="1">
        <v>0.22</v>
      </c>
      <c r="I116" s="1">
        <v>0.19</v>
      </c>
      <c r="J116" s="1">
        <v>0.15</v>
      </c>
      <c r="K116" s="1"/>
      <c r="L116" s="1">
        <v>0.08</v>
      </c>
      <c r="M116" s="1"/>
      <c r="N116" s="3">
        <v>99.72999999999999</v>
      </c>
      <c r="O116" s="2">
        <v>1232</v>
      </c>
      <c r="P116" s="2">
        <v>1E-4</v>
      </c>
      <c r="Q116" s="2" t="s">
        <v>5</v>
      </c>
      <c r="R116" s="2" t="s">
        <v>156</v>
      </c>
      <c r="S116" s="2" t="s">
        <v>137</v>
      </c>
      <c r="T116" s="5">
        <v>0.8114181091877497</v>
      </c>
      <c r="U116" s="5">
        <v>1.5769712140175217E-2</v>
      </c>
      <c r="V116" s="5">
        <v>0.31777167516673205</v>
      </c>
      <c r="W116" s="5">
        <v>0.1500347947112039</v>
      </c>
      <c r="X116" s="5">
        <v>0.20942928039702233</v>
      </c>
      <c r="Y116" s="5">
        <v>0.20114122681883023</v>
      </c>
      <c r="Z116" s="5">
        <v>7.6798967408841567E-2</v>
      </c>
      <c r="AA116" s="5">
        <v>4.6709129511677281E-3</v>
      </c>
      <c r="AB116" s="5">
        <v>2.6783197067944743E-3</v>
      </c>
      <c r="AC116" s="5">
        <v>2.1134946634259748E-3</v>
      </c>
      <c r="AD116" s="5">
        <v>0</v>
      </c>
      <c r="AE116" s="5">
        <v>1.0527008355812881E-3</v>
      </c>
      <c r="AF116" s="5">
        <v>0</v>
      </c>
      <c r="AG116" s="1">
        <v>1.7928791939875246</v>
      </c>
      <c r="AH116" s="1"/>
      <c r="AI116" s="5">
        <v>0.45257823946469189</v>
      </c>
      <c r="AJ116" s="5">
        <v>8.7957471942668695E-3</v>
      </c>
      <c r="AK116" s="5">
        <v>0.17724098546761494</v>
      </c>
      <c r="AL116" s="5">
        <v>8.3683716791599902E-2</v>
      </c>
      <c r="AM116" s="5">
        <v>0.11681170772651601</v>
      </c>
      <c r="AN116" s="5">
        <v>0.11218894585500434</v>
      </c>
      <c r="AO116" s="5">
        <v>4.2835550586112693E-2</v>
      </c>
      <c r="AP116" s="5">
        <v>2.6052580490820453E-3</v>
      </c>
      <c r="AQ116" s="5">
        <v>1.4938651281002655E-3</v>
      </c>
      <c r="AR116" s="5">
        <v>1.1788271460306105E-3</v>
      </c>
      <c r="AS116" s="5">
        <v>0</v>
      </c>
      <c r="AT116" s="5">
        <v>5.8715659098033642E-4</v>
      </c>
      <c r="AU116" s="5">
        <v>0</v>
      </c>
      <c r="AV116" s="1">
        <v>0.99999999999999989</v>
      </c>
    </row>
    <row r="117" spans="1:48">
      <c r="A117" s="1">
        <v>50.35</v>
      </c>
      <c r="B117" s="1">
        <v>1.98</v>
      </c>
      <c r="C117" s="1">
        <v>13.51</v>
      </c>
      <c r="D117" s="1">
        <v>13.59</v>
      </c>
      <c r="E117" s="1">
        <v>6.32</v>
      </c>
      <c r="F117" s="1">
        <v>10.4</v>
      </c>
      <c r="G117" s="1">
        <v>2.77</v>
      </c>
      <c r="H117" s="1">
        <v>0.17</v>
      </c>
      <c r="I117" s="1">
        <v>0.23</v>
      </c>
      <c r="J117" s="1">
        <v>0.15</v>
      </c>
      <c r="K117" s="1"/>
      <c r="L117" s="1">
        <v>0.09</v>
      </c>
      <c r="M117" s="1"/>
      <c r="N117" s="3">
        <v>99.560000000000016</v>
      </c>
      <c r="O117" s="2">
        <v>1168</v>
      </c>
      <c r="P117" s="2">
        <v>1E-4</v>
      </c>
      <c r="Q117" s="2" t="s">
        <v>10</v>
      </c>
      <c r="R117" s="2"/>
      <c r="S117" s="2" t="s">
        <v>137</v>
      </c>
      <c r="T117" s="5">
        <v>0.83804926764314247</v>
      </c>
      <c r="U117" s="5">
        <v>2.4780976220275343E-2</v>
      </c>
      <c r="V117" s="5">
        <v>0.26500588466065123</v>
      </c>
      <c r="W117" s="5">
        <v>0.18914405010438415</v>
      </c>
      <c r="X117" s="5">
        <v>0.1568238213399504</v>
      </c>
      <c r="Y117" s="5">
        <v>0.18544935805991442</v>
      </c>
      <c r="Z117" s="5">
        <v>8.9383672152307206E-2</v>
      </c>
      <c r="AA117" s="5">
        <v>3.6093418259023355E-3</v>
      </c>
      <c r="AB117" s="5">
        <v>3.2421764871722585E-3</v>
      </c>
      <c r="AC117" s="5">
        <v>2.1134946634259748E-3</v>
      </c>
      <c r="AD117" s="5">
        <v>0</v>
      </c>
      <c r="AE117" s="5">
        <v>1.1842884400289492E-3</v>
      </c>
      <c r="AF117" s="5">
        <v>0</v>
      </c>
      <c r="AG117" s="1">
        <v>1.7587863315971548</v>
      </c>
      <c r="AH117" s="1"/>
      <c r="AI117" s="5">
        <v>0.47649293867442638</v>
      </c>
      <c r="AJ117" s="5">
        <v>1.4089816241505428E-2</v>
      </c>
      <c r="AK117" s="5">
        <v>0.15067542878844142</v>
      </c>
      <c r="AL117" s="5">
        <v>0.10754236981852272</v>
      </c>
      <c r="AM117" s="5">
        <v>8.9165931371287505E-2</v>
      </c>
      <c r="AN117" s="5">
        <v>0.10544166436153035</v>
      </c>
      <c r="AO117" s="5">
        <v>5.0821222877674883E-2</v>
      </c>
      <c r="AP117" s="5">
        <v>2.0521775505411679E-3</v>
      </c>
      <c r="AQ117" s="5">
        <v>1.8434169227526554E-3</v>
      </c>
      <c r="AR117" s="5">
        <v>1.2016778988194145E-3</v>
      </c>
      <c r="AS117" s="5">
        <v>0</v>
      </c>
      <c r="AT117" s="5">
        <v>6.7335549449801344E-4</v>
      </c>
      <c r="AU117" s="5">
        <v>0</v>
      </c>
      <c r="AV117" s="1">
        <v>0.99999999999999989</v>
      </c>
    </row>
    <row r="118" spans="1:48">
      <c r="A118" s="1">
        <v>48.88</v>
      </c>
      <c r="B118" s="1">
        <v>5.07</v>
      </c>
      <c r="C118" s="1">
        <v>11.62</v>
      </c>
      <c r="D118" s="1">
        <v>15.24</v>
      </c>
      <c r="E118" s="1">
        <v>4.68</v>
      </c>
      <c r="F118" s="1">
        <v>8.9</v>
      </c>
      <c r="G118" s="1">
        <v>2.5099999999999998</v>
      </c>
      <c r="H118" s="1">
        <v>0.38</v>
      </c>
      <c r="I118" s="1">
        <v>0.26</v>
      </c>
      <c r="J118" s="1">
        <v>0.41</v>
      </c>
      <c r="K118" s="1"/>
      <c r="L118" s="1">
        <v>0.05</v>
      </c>
      <c r="M118" s="1"/>
      <c r="N118" s="3">
        <v>98.000000000000014</v>
      </c>
      <c r="O118" s="2">
        <v>1130</v>
      </c>
      <c r="P118" s="2">
        <v>1E-4</v>
      </c>
      <c r="Q118" s="2" t="s">
        <v>10</v>
      </c>
      <c r="R118" s="2"/>
      <c r="S118" s="2" t="s">
        <v>137</v>
      </c>
      <c r="T118" s="5">
        <v>0.81358189081225041</v>
      </c>
      <c r="U118" s="5">
        <v>6.3454317897371715E-2</v>
      </c>
      <c r="V118" s="5">
        <v>0.22793252255786584</v>
      </c>
      <c r="W118" s="5">
        <v>0.21210855949895618</v>
      </c>
      <c r="X118" s="5">
        <v>0.11612903225806452</v>
      </c>
      <c r="Y118" s="5">
        <v>0.15870185449358062</v>
      </c>
      <c r="Z118" s="5">
        <v>8.0993868989996776E-2</v>
      </c>
      <c r="AA118" s="5">
        <v>8.0679405520169851E-3</v>
      </c>
      <c r="AB118" s="5">
        <v>3.6650690724555966E-3</v>
      </c>
      <c r="AC118" s="5">
        <v>5.7768854133643313E-3</v>
      </c>
      <c r="AD118" s="5">
        <v>0</v>
      </c>
      <c r="AE118" s="5">
        <v>6.5793802223830511E-4</v>
      </c>
      <c r="AF118" s="5">
        <v>0</v>
      </c>
      <c r="AG118" s="1">
        <v>1.6910698795681613</v>
      </c>
      <c r="AH118" s="1"/>
      <c r="AI118" s="5">
        <v>0.48110483229706041</v>
      </c>
      <c r="AJ118" s="5">
        <v>3.7523179061988661E-2</v>
      </c>
      <c r="AK118" s="5">
        <v>0.13478598685470741</v>
      </c>
      <c r="AL118" s="5">
        <v>0.12542861892444154</v>
      </c>
      <c r="AM118" s="5">
        <v>6.8671929919134816E-2</v>
      </c>
      <c r="AN118" s="5">
        <v>9.3847011534560237E-2</v>
      </c>
      <c r="AO118" s="5">
        <v>4.7895045597216662E-2</v>
      </c>
      <c r="AP118" s="5">
        <v>4.7709090259932061E-3</v>
      </c>
      <c r="AQ118" s="5">
        <v>2.1673078781295095E-3</v>
      </c>
      <c r="AR118" s="5">
        <v>3.4161127716611809E-3</v>
      </c>
      <c r="AS118" s="5">
        <v>0</v>
      </c>
      <c r="AT118" s="5">
        <v>3.8906613510632622E-4</v>
      </c>
      <c r="AU118" s="5">
        <v>0</v>
      </c>
      <c r="AV118" s="1">
        <v>1</v>
      </c>
    </row>
    <row r="119" spans="1:48">
      <c r="A119" s="1">
        <v>50.02</v>
      </c>
      <c r="B119" s="1">
        <v>1.46</v>
      </c>
      <c r="C119" s="1">
        <v>15.1</v>
      </c>
      <c r="D119" s="1">
        <v>11.52</v>
      </c>
      <c r="E119" s="1">
        <v>7.2</v>
      </c>
      <c r="F119" s="1">
        <v>11.34</v>
      </c>
      <c r="G119" s="1">
        <v>2.79</v>
      </c>
      <c r="H119" s="1">
        <v>0.4</v>
      </c>
      <c r="I119" s="1">
        <v>0.21</v>
      </c>
      <c r="J119" s="1">
        <v>0.19</v>
      </c>
      <c r="K119" s="1"/>
      <c r="L119" s="1">
        <v>0.06</v>
      </c>
      <c r="M119" s="1"/>
      <c r="N119" s="3">
        <v>100.29</v>
      </c>
      <c r="O119" s="2">
        <v>1197</v>
      </c>
      <c r="P119" s="2">
        <v>1E-4</v>
      </c>
      <c r="Q119" s="2" t="s">
        <v>7</v>
      </c>
      <c r="R119" s="2"/>
      <c r="S119" s="2" t="s">
        <v>137</v>
      </c>
      <c r="T119" s="5">
        <v>0.83255659121171777</v>
      </c>
      <c r="U119" s="5">
        <v>1.8272841051314142E-2</v>
      </c>
      <c r="V119" s="5">
        <v>0.2961945861122009</v>
      </c>
      <c r="W119" s="5">
        <v>0.16033402922755741</v>
      </c>
      <c r="X119" s="5">
        <v>0.17866004962779158</v>
      </c>
      <c r="Y119" s="5">
        <v>0.20221112696148361</v>
      </c>
      <c r="Z119" s="5">
        <v>9.0029041626331074E-2</v>
      </c>
      <c r="AA119" s="5">
        <v>8.4925690021231421E-3</v>
      </c>
      <c r="AB119" s="5">
        <v>2.9602480969833662E-3</v>
      </c>
      <c r="AC119" s="5">
        <v>2.6770932403395683E-3</v>
      </c>
      <c r="AD119" s="5">
        <v>0</v>
      </c>
      <c r="AE119" s="5">
        <v>7.8952562668596616E-4</v>
      </c>
      <c r="AF119" s="5">
        <v>0</v>
      </c>
      <c r="AG119" s="1">
        <v>1.7931777017845287</v>
      </c>
      <c r="AH119" s="1"/>
      <c r="AI119" s="5">
        <v>0.46429118005604064</v>
      </c>
      <c r="AJ119" s="5">
        <v>1.0190200911560207E-2</v>
      </c>
      <c r="AK119" s="5">
        <v>0.1651786021081095</v>
      </c>
      <c r="AL119" s="5">
        <v>8.9413352100015914E-2</v>
      </c>
      <c r="AM119" s="5">
        <v>9.9633209497303726E-2</v>
      </c>
      <c r="AN119" s="5">
        <v>0.11276692028918707</v>
      </c>
      <c r="AO119" s="5">
        <v>5.0206424905203911E-2</v>
      </c>
      <c r="AP119" s="5">
        <v>4.7360442825446327E-3</v>
      </c>
      <c r="AQ119" s="5">
        <v>1.6508392302878828E-3</v>
      </c>
      <c r="AR119" s="5">
        <v>1.4929324838667062E-3</v>
      </c>
      <c r="AS119" s="5">
        <v>0</v>
      </c>
      <c r="AT119" s="5">
        <v>4.4029413587970038E-4</v>
      </c>
      <c r="AU119" s="5">
        <v>0</v>
      </c>
      <c r="AV119" s="1">
        <v>0.99999999999999978</v>
      </c>
    </row>
    <row r="120" spans="1:48">
      <c r="A120" s="1">
        <v>50.86</v>
      </c>
      <c r="B120" s="1">
        <v>1.75</v>
      </c>
      <c r="C120" s="1">
        <v>14.08</v>
      </c>
      <c r="D120" s="1">
        <v>12.19</v>
      </c>
      <c r="E120" s="1">
        <v>5.96</v>
      </c>
      <c r="F120" s="1">
        <v>10.43</v>
      </c>
      <c r="G120" s="1">
        <v>3.19</v>
      </c>
      <c r="H120" s="1">
        <v>0.56999999999999995</v>
      </c>
      <c r="I120" s="1">
        <v>0.22</v>
      </c>
      <c r="J120" s="1">
        <v>0.18</v>
      </c>
      <c r="K120" s="1"/>
      <c r="L120" s="1"/>
      <c r="M120" s="1"/>
      <c r="N120" s="3">
        <v>99.429999999999978</v>
      </c>
      <c r="O120" s="2">
        <v>1168</v>
      </c>
      <c r="P120" s="2">
        <v>1E-4</v>
      </c>
      <c r="Q120" s="2" t="s">
        <v>10</v>
      </c>
      <c r="R120" s="2"/>
      <c r="S120" s="2" t="s">
        <v>137</v>
      </c>
      <c r="T120" s="5">
        <v>0.84653794940079896</v>
      </c>
      <c r="U120" s="5">
        <v>2.1902377972465581E-2</v>
      </c>
      <c r="V120" s="5">
        <v>0.27618673989799924</v>
      </c>
      <c r="W120" s="5">
        <v>0.16965901183020182</v>
      </c>
      <c r="X120" s="5">
        <v>0.14789081885856081</v>
      </c>
      <c r="Y120" s="5">
        <v>0.18598430813124109</v>
      </c>
      <c r="Z120" s="5">
        <v>0.10293643110680865</v>
      </c>
      <c r="AA120" s="5">
        <v>1.2101910828025477E-2</v>
      </c>
      <c r="AB120" s="5">
        <v>3.1012122920778123E-3</v>
      </c>
      <c r="AC120" s="5">
        <v>2.5361935961111699E-3</v>
      </c>
      <c r="AD120" s="5">
        <v>0</v>
      </c>
      <c r="AE120" s="5">
        <v>0</v>
      </c>
      <c r="AF120" s="5">
        <v>0</v>
      </c>
      <c r="AG120" s="1">
        <v>1.768836953914291</v>
      </c>
      <c r="AH120" s="1"/>
      <c r="AI120" s="5">
        <v>0.47858450013014481</v>
      </c>
      <c r="AJ120" s="5">
        <v>1.2382361146400418E-2</v>
      </c>
      <c r="AK120" s="5">
        <v>0.15614030410593846</v>
      </c>
      <c r="AL120" s="5">
        <v>9.5915574046980617E-2</v>
      </c>
      <c r="AM120" s="5">
        <v>8.3609073482601423E-2</v>
      </c>
      <c r="AN120" s="5">
        <v>0.10514496981741199</v>
      </c>
      <c r="AO120" s="5">
        <v>5.819441462878689E-2</v>
      </c>
      <c r="AP120" s="5">
        <v>6.8417333781075418E-3</v>
      </c>
      <c r="AQ120" s="5">
        <v>1.7532493796079305E-3</v>
      </c>
      <c r="AR120" s="5">
        <v>1.4338198840197123E-3</v>
      </c>
      <c r="AS120" s="5">
        <v>0</v>
      </c>
      <c r="AT120" s="5">
        <v>0</v>
      </c>
      <c r="AU120" s="5">
        <v>0</v>
      </c>
      <c r="AV120" s="1">
        <v>0.99999999999999978</v>
      </c>
    </row>
    <row r="121" spans="1:48">
      <c r="A121" s="10">
        <v>48.78</v>
      </c>
      <c r="B121" s="10">
        <v>4.32</v>
      </c>
      <c r="C121" s="10">
        <v>12.08</v>
      </c>
      <c r="D121" s="10">
        <v>16.760000000000002</v>
      </c>
      <c r="E121" s="10">
        <v>4.13</v>
      </c>
      <c r="F121" s="10">
        <v>9.18</v>
      </c>
      <c r="G121" s="10">
        <v>2</v>
      </c>
      <c r="H121" s="10">
        <v>1.42</v>
      </c>
      <c r="I121" s="10">
        <v>0.24</v>
      </c>
      <c r="J121" s="10">
        <v>0.36</v>
      </c>
      <c r="K121" s="10"/>
      <c r="L121" s="10"/>
      <c r="M121" s="10"/>
      <c r="N121" s="12">
        <v>99.3</v>
      </c>
      <c r="O121" s="16">
        <v>1106</v>
      </c>
      <c r="P121" s="11">
        <v>1E-4</v>
      </c>
      <c r="Q121" s="11" t="s">
        <v>10</v>
      </c>
      <c r="R121" s="11" t="s">
        <v>134</v>
      </c>
      <c r="S121" s="11" t="s">
        <v>137</v>
      </c>
      <c r="T121" s="13">
        <v>0.81189999999999996</v>
      </c>
      <c r="U121" s="13">
        <v>5.4100000000000002E-2</v>
      </c>
      <c r="V121" s="13">
        <v>0.23699999999999999</v>
      </c>
      <c r="W121" s="13">
        <v>0.23330000000000001</v>
      </c>
      <c r="X121" s="13">
        <v>0.10249999999999999</v>
      </c>
      <c r="Y121" s="13">
        <v>0.16370000000000001</v>
      </c>
      <c r="Z121" s="13">
        <v>6.4500000000000002E-2</v>
      </c>
      <c r="AA121" s="13">
        <v>3.0099999999999998E-2</v>
      </c>
      <c r="AB121" s="13">
        <v>3.3999999999999998E-3</v>
      </c>
      <c r="AC121" s="13">
        <v>5.1000000000000004E-3</v>
      </c>
      <c r="AD121" s="13">
        <v>0</v>
      </c>
      <c r="AE121" s="13">
        <v>0</v>
      </c>
      <c r="AF121" s="13">
        <v>0</v>
      </c>
      <c r="AG121" s="10">
        <v>1.71</v>
      </c>
      <c r="AH121" s="10"/>
      <c r="AI121" s="13">
        <v>0.47610000000000002</v>
      </c>
      <c r="AJ121" s="13">
        <v>3.1699999999999999E-2</v>
      </c>
      <c r="AK121" s="13">
        <v>0.1389</v>
      </c>
      <c r="AL121" s="13">
        <v>0.1368</v>
      </c>
      <c r="AM121" s="13">
        <v>6.0100000000000001E-2</v>
      </c>
      <c r="AN121" s="13">
        <v>9.6000000000000002E-2</v>
      </c>
      <c r="AO121" s="13">
        <v>3.78E-2</v>
      </c>
      <c r="AP121" s="13">
        <v>1.77E-2</v>
      </c>
      <c r="AQ121" s="13">
        <v>2E-3</v>
      </c>
      <c r="AR121" s="13">
        <v>3.0000000000000001E-3</v>
      </c>
      <c r="AS121" s="13">
        <v>0</v>
      </c>
      <c r="AT121" s="13">
        <v>0</v>
      </c>
      <c r="AU121" s="13">
        <v>0</v>
      </c>
      <c r="AV121" s="10">
        <v>1</v>
      </c>
    </row>
    <row r="122" spans="1:48">
      <c r="A122" s="10">
        <v>52.61</v>
      </c>
      <c r="B122" s="10">
        <v>3.28</v>
      </c>
      <c r="C122" s="10">
        <v>11.95</v>
      </c>
      <c r="D122" s="10">
        <v>15.64</v>
      </c>
      <c r="E122" s="10">
        <v>2.77</v>
      </c>
      <c r="F122" s="10">
        <v>7.6</v>
      </c>
      <c r="G122" s="10">
        <v>1.88</v>
      </c>
      <c r="H122" s="10">
        <v>2.23</v>
      </c>
      <c r="I122" s="10">
        <v>0.24</v>
      </c>
      <c r="J122" s="10">
        <v>0.91</v>
      </c>
      <c r="K122" s="10"/>
      <c r="L122" s="10"/>
      <c r="M122" s="10"/>
      <c r="N122" s="12">
        <v>99.1</v>
      </c>
      <c r="O122" s="16">
        <v>1078</v>
      </c>
      <c r="P122" s="11">
        <v>1E-4</v>
      </c>
      <c r="Q122" s="11" t="s">
        <v>154</v>
      </c>
      <c r="R122" s="11"/>
      <c r="S122" s="11" t="s">
        <v>138</v>
      </c>
      <c r="T122" s="13">
        <v>0.87570000000000003</v>
      </c>
      <c r="U122" s="13">
        <v>4.1099999999999998E-2</v>
      </c>
      <c r="V122" s="13">
        <v>0.2344</v>
      </c>
      <c r="W122" s="13">
        <v>0.2177</v>
      </c>
      <c r="X122" s="13">
        <v>6.8699999999999997E-2</v>
      </c>
      <c r="Y122" s="13">
        <v>0.13550000000000001</v>
      </c>
      <c r="Z122" s="13">
        <v>6.0699999999999997E-2</v>
      </c>
      <c r="AA122" s="13">
        <v>4.7300000000000002E-2</v>
      </c>
      <c r="AB122" s="13">
        <v>3.3999999999999998E-3</v>
      </c>
      <c r="AC122" s="13">
        <v>1.2800000000000001E-2</v>
      </c>
      <c r="AD122" s="13">
        <v>0</v>
      </c>
      <c r="AE122" s="13">
        <v>0</v>
      </c>
      <c r="AF122" s="13">
        <v>0</v>
      </c>
      <c r="AG122" s="10">
        <v>1.7</v>
      </c>
      <c r="AH122" s="10"/>
      <c r="AI122" s="13">
        <v>0.51590000000000003</v>
      </c>
      <c r="AJ122" s="13">
        <v>2.4199999999999999E-2</v>
      </c>
      <c r="AK122" s="13">
        <v>0.1381</v>
      </c>
      <c r="AL122" s="13">
        <v>0.1283</v>
      </c>
      <c r="AM122" s="13">
        <v>4.0500000000000001E-2</v>
      </c>
      <c r="AN122" s="13">
        <v>7.9799999999999996E-2</v>
      </c>
      <c r="AO122" s="13">
        <v>3.5700000000000003E-2</v>
      </c>
      <c r="AP122" s="13">
        <v>2.7900000000000001E-2</v>
      </c>
      <c r="AQ122" s="13">
        <v>2E-3</v>
      </c>
      <c r="AR122" s="13">
        <v>7.6E-3</v>
      </c>
      <c r="AS122" s="13">
        <v>0</v>
      </c>
      <c r="AT122" s="13">
        <v>0</v>
      </c>
      <c r="AU122" s="13">
        <v>0</v>
      </c>
      <c r="AV122" s="10">
        <v>1</v>
      </c>
    </row>
    <row r="123" spans="1:48">
      <c r="A123" s="10">
        <v>47.99</v>
      </c>
      <c r="B123" s="10">
        <v>2.99</v>
      </c>
      <c r="C123" s="10">
        <v>12.43</v>
      </c>
      <c r="D123" s="10">
        <v>15.96</v>
      </c>
      <c r="E123" s="10">
        <v>5.69</v>
      </c>
      <c r="F123" s="10">
        <v>10.75</v>
      </c>
      <c r="G123" s="10">
        <v>2.38</v>
      </c>
      <c r="H123" s="10">
        <v>0.47</v>
      </c>
      <c r="I123" s="10">
        <v>0.26</v>
      </c>
      <c r="J123" s="10">
        <v>0.27</v>
      </c>
      <c r="K123" s="10"/>
      <c r="L123" s="10"/>
      <c r="M123" s="10"/>
      <c r="N123" s="12">
        <v>99.2</v>
      </c>
      <c r="O123" s="16">
        <v>1144</v>
      </c>
      <c r="P123" s="11">
        <v>1E-4</v>
      </c>
      <c r="Q123" s="11" t="s">
        <v>10</v>
      </c>
      <c r="R123" s="11"/>
      <c r="S123" s="11" t="s">
        <v>137</v>
      </c>
      <c r="T123" s="13">
        <v>0.79879999999999995</v>
      </c>
      <c r="U123" s="13">
        <v>3.7400000000000003E-2</v>
      </c>
      <c r="V123" s="13">
        <v>0.24379999999999999</v>
      </c>
      <c r="W123" s="13">
        <v>0.22209999999999999</v>
      </c>
      <c r="X123" s="13">
        <v>0.14119999999999999</v>
      </c>
      <c r="Y123" s="13">
        <v>0.19170000000000001</v>
      </c>
      <c r="Z123" s="13">
        <v>7.6799999999999993E-2</v>
      </c>
      <c r="AA123" s="13">
        <v>0.01</v>
      </c>
      <c r="AB123" s="13">
        <v>3.7000000000000002E-3</v>
      </c>
      <c r="AC123" s="13">
        <v>3.8E-3</v>
      </c>
      <c r="AD123" s="13">
        <v>0</v>
      </c>
      <c r="AE123" s="13">
        <v>0</v>
      </c>
      <c r="AF123" s="13">
        <v>0</v>
      </c>
      <c r="AG123" s="10">
        <v>1.73</v>
      </c>
      <c r="AH123" s="10"/>
      <c r="AI123" s="13">
        <v>0.46189999999999998</v>
      </c>
      <c r="AJ123" s="13">
        <v>2.1600000000000001E-2</v>
      </c>
      <c r="AK123" s="13">
        <v>0.14099999999999999</v>
      </c>
      <c r="AL123" s="13">
        <v>0.1285</v>
      </c>
      <c r="AM123" s="13">
        <v>8.1600000000000006E-2</v>
      </c>
      <c r="AN123" s="13">
        <v>0.1109</v>
      </c>
      <c r="AO123" s="13">
        <v>4.4400000000000002E-2</v>
      </c>
      <c r="AP123" s="13">
        <v>5.7999999999999996E-3</v>
      </c>
      <c r="AQ123" s="13">
        <v>2.0999999999999999E-3</v>
      </c>
      <c r="AR123" s="13">
        <v>2.2000000000000001E-3</v>
      </c>
      <c r="AS123" s="13">
        <v>0</v>
      </c>
      <c r="AT123" s="13">
        <v>0</v>
      </c>
      <c r="AU123" s="13">
        <v>0</v>
      </c>
      <c r="AV123" s="10">
        <v>1</v>
      </c>
    </row>
    <row r="124" spans="1:48">
      <c r="A124" s="10">
        <v>48.94</v>
      </c>
      <c r="B124" s="10">
        <v>2</v>
      </c>
      <c r="C124" s="10">
        <v>14.43</v>
      </c>
      <c r="D124" s="10">
        <v>12.5</v>
      </c>
      <c r="E124" s="10">
        <v>7.58</v>
      </c>
      <c r="F124" s="10">
        <v>12.17</v>
      </c>
      <c r="G124" s="10">
        <v>2.36</v>
      </c>
      <c r="H124" s="10">
        <v>0.27</v>
      </c>
      <c r="I124" s="10">
        <v>0.16</v>
      </c>
      <c r="J124" s="10">
        <v>0.14000000000000001</v>
      </c>
      <c r="K124" s="10"/>
      <c r="L124" s="10"/>
      <c r="M124" s="10"/>
      <c r="N124" s="12">
        <v>100.6</v>
      </c>
      <c r="O124" s="16">
        <v>1201</v>
      </c>
      <c r="P124" s="11">
        <v>1E-4</v>
      </c>
      <c r="Q124" s="11" t="s">
        <v>5</v>
      </c>
      <c r="R124" s="11"/>
      <c r="S124" s="11" t="s">
        <v>137</v>
      </c>
      <c r="T124" s="13">
        <v>0.81459999999999999</v>
      </c>
      <c r="U124" s="13">
        <v>2.5000000000000001E-2</v>
      </c>
      <c r="V124" s="13">
        <v>0.28310000000000002</v>
      </c>
      <c r="W124" s="13">
        <v>0.17399999999999999</v>
      </c>
      <c r="X124" s="13">
        <v>0.18809999999999999</v>
      </c>
      <c r="Y124" s="13">
        <v>0.217</v>
      </c>
      <c r="Z124" s="13">
        <v>7.6200000000000004E-2</v>
      </c>
      <c r="AA124" s="13">
        <v>5.7000000000000002E-3</v>
      </c>
      <c r="AB124" s="13">
        <v>2.3E-3</v>
      </c>
      <c r="AC124" s="13">
        <v>2E-3</v>
      </c>
      <c r="AD124" s="13">
        <v>0</v>
      </c>
      <c r="AE124" s="13">
        <v>0</v>
      </c>
      <c r="AF124" s="13">
        <v>0</v>
      </c>
      <c r="AG124" s="10">
        <v>1.79</v>
      </c>
      <c r="AH124" s="10"/>
      <c r="AI124" s="13">
        <v>0.4556</v>
      </c>
      <c r="AJ124" s="13">
        <v>1.4E-2</v>
      </c>
      <c r="AK124" s="13">
        <v>0.1583</v>
      </c>
      <c r="AL124" s="13">
        <v>9.7299999999999998E-2</v>
      </c>
      <c r="AM124" s="13">
        <v>0.1052</v>
      </c>
      <c r="AN124" s="13">
        <v>0.12139999999999999</v>
      </c>
      <c r="AO124" s="13">
        <v>4.2599999999999999E-2</v>
      </c>
      <c r="AP124" s="13">
        <v>3.2000000000000002E-3</v>
      </c>
      <c r="AQ124" s="13">
        <v>1.2999999999999999E-3</v>
      </c>
      <c r="AR124" s="13">
        <v>1.1000000000000001E-3</v>
      </c>
      <c r="AS124" s="13">
        <v>0</v>
      </c>
      <c r="AT124" s="13">
        <v>0</v>
      </c>
      <c r="AU124" s="13">
        <v>0</v>
      </c>
      <c r="AV124" s="10">
        <v>1</v>
      </c>
    </row>
    <row r="125" spans="1:48">
      <c r="A125" s="10">
        <v>47.68</v>
      </c>
      <c r="B125" s="10">
        <v>3.1</v>
      </c>
      <c r="C125" s="10">
        <v>12.94</v>
      </c>
      <c r="D125" s="10">
        <v>15.87</v>
      </c>
      <c r="E125" s="10">
        <v>5.81</v>
      </c>
      <c r="F125" s="10">
        <v>10.44</v>
      </c>
      <c r="G125" s="10">
        <v>2.37</v>
      </c>
      <c r="H125" s="10">
        <v>0.45</v>
      </c>
      <c r="I125" s="10">
        <v>0.17</v>
      </c>
      <c r="J125" s="10">
        <v>0.36</v>
      </c>
      <c r="K125" s="10"/>
      <c r="L125" s="10"/>
      <c r="M125" s="10"/>
      <c r="N125" s="12">
        <v>99.2</v>
      </c>
      <c r="O125" s="16">
        <v>1144</v>
      </c>
      <c r="P125" s="11">
        <v>1E-4</v>
      </c>
      <c r="Q125" s="11" t="s">
        <v>10</v>
      </c>
      <c r="R125" s="11"/>
      <c r="S125" s="11" t="s">
        <v>137</v>
      </c>
      <c r="T125" s="13">
        <v>0.79359999999999997</v>
      </c>
      <c r="U125" s="13">
        <v>3.8800000000000001E-2</v>
      </c>
      <c r="V125" s="13">
        <v>0.25380000000000003</v>
      </c>
      <c r="W125" s="13">
        <v>0.22090000000000001</v>
      </c>
      <c r="X125" s="13">
        <v>0.14419999999999999</v>
      </c>
      <c r="Y125" s="13">
        <v>0.1862</v>
      </c>
      <c r="Z125" s="13">
        <v>7.6499999999999999E-2</v>
      </c>
      <c r="AA125" s="13">
        <v>9.5999999999999992E-3</v>
      </c>
      <c r="AB125" s="13">
        <v>2.3999999999999998E-3</v>
      </c>
      <c r="AC125" s="13">
        <v>5.1000000000000004E-3</v>
      </c>
      <c r="AD125" s="13">
        <v>0</v>
      </c>
      <c r="AE125" s="13">
        <v>0</v>
      </c>
      <c r="AF125" s="13">
        <v>0</v>
      </c>
      <c r="AG125" s="10">
        <v>1.73</v>
      </c>
      <c r="AH125" s="10"/>
      <c r="AI125" s="13">
        <v>0.45850000000000002</v>
      </c>
      <c r="AJ125" s="13">
        <v>2.24E-2</v>
      </c>
      <c r="AK125" s="13">
        <v>0.14660000000000001</v>
      </c>
      <c r="AL125" s="13">
        <v>0.12759999999999999</v>
      </c>
      <c r="AM125" s="13">
        <v>8.3299999999999999E-2</v>
      </c>
      <c r="AN125" s="13">
        <v>0.1076</v>
      </c>
      <c r="AO125" s="13">
        <v>4.4200000000000003E-2</v>
      </c>
      <c r="AP125" s="13">
        <v>5.4999999999999997E-3</v>
      </c>
      <c r="AQ125" s="13">
        <v>1.4E-3</v>
      </c>
      <c r="AR125" s="13">
        <v>2.8999999999999998E-3</v>
      </c>
      <c r="AS125" s="13">
        <v>0</v>
      </c>
      <c r="AT125" s="13">
        <v>0</v>
      </c>
      <c r="AU125" s="13">
        <v>0</v>
      </c>
      <c r="AV125" s="10">
        <v>1</v>
      </c>
    </row>
    <row r="126" spans="1:48">
      <c r="A126" s="10">
        <v>46.17</v>
      </c>
      <c r="B126" s="10">
        <v>4.5</v>
      </c>
      <c r="C126" s="10">
        <v>11.79</v>
      </c>
      <c r="D126" s="10">
        <v>18.66</v>
      </c>
      <c r="E126" s="10">
        <v>4.66</v>
      </c>
      <c r="F126" s="10">
        <v>9.58</v>
      </c>
      <c r="G126" s="10">
        <v>2.48</v>
      </c>
      <c r="H126" s="10">
        <v>0.61</v>
      </c>
      <c r="I126" s="10">
        <v>0.28000000000000003</v>
      </c>
      <c r="J126" s="10">
        <v>0.47</v>
      </c>
      <c r="K126" s="10"/>
      <c r="L126" s="10"/>
      <c r="M126" s="10"/>
      <c r="N126" s="12">
        <v>99.2</v>
      </c>
      <c r="O126" s="16">
        <v>1117</v>
      </c>
      <c r="P126" s="11">
        <v>1E-4</v>
      </c>
      <c r="Q126" s="11" t="s">
        <v>10</v>
      </c>
      <c r="R126" s="11"/>
      <c r="S126" s="11" t="s">
        <v>137</v>
      </c>
      <c r="T126" s="13">
        <v>0.76849999999999996</v>
      </c>
      <c r="U126" s="13">
        <v>5.6300000000000003E-2</v>
      </c>
      <c r="V126" s="13">
        <v>0.23130000000000001</v>
      </c>
      <c r="W126" s="13">
        <v>0.25969999999999999</v>
      </c>
      <c r="X126" s="13">
        <v>0.11559999999999999</v>
      </c>
      <c r="Y126" s="13">
        <v>0.17080000000000001</v>
      </c>
      <c r="Z126" s="13">
        <v>0.08</v>
      </c>
      <c r="AA126" s="13">
        <v>1.2999999999999999E-2</v>
      </c>
      <c r="AB126" s="13">
        <v>3.8999999999999998E-3</v>
      </c>
      <c r="AC126" s="13">
        <v>6.6E-3</v>
      </c>
      <c r="AD126" s="13">
        <v>0</v>
      </c>
      <c r="AE126" s="13">
        <v>0</v>
      </c>
      <c r="AF126" s="13">
        <v>0</v>
      </c>
      <c r="AG126" s="10">
        <v>1.71</v>
      </c>
      <c r="AH126" s="10"/>
      <c r="AI126" s="13">
        <v>0.45050000000000001</v>
      </c>
      <c r="AJ126" s="13">
        <v>3.3000000000000002E-2</v>
      </c>
      <c r="AK126" s="13">
        <v>0.1356</v>
      </c>
      <c r="AL126" s="13">
        <v>0.15229999999999999</v>
      </c>
      <c r="AM126" s="13">
        <v>6.7799999999999999E-2</v>
      </c>
      <c r="AN126" s="13">
        <v>0.10009999999999999</v>
      </c>
      <c r="AO126" s="13">
        <v>4.6899999999999997E-2</v>
      </c>
      <c r="AP126" s="13">
        <v>7.6E-3</v>
      </c>
      <c r="AQ126" s="13">
        <v>2.3E-3</v>
      </c>
      <c r="AR126" s="13">
        <v>3.8999999999999998E-3</v>
      </c>
      <c r="AS126" s="13">
        <v>0</v>
      </c>
      <c r="AT126" s="13">
        <v>0</v>
      </c>
      <c r="AU126" s="13">
        <v>0</v>
      </c>
      <c r="AV126" s="10">
        <v>1</v>
      </c>
    </row>
    <row r="127" spans="1:48">
      <c r="A127" s="10">
        <v>47.26</v>
      </c>
      <c r="B127" s="10">
        <v>4.38</v>
      </c>
      <c r="C127" s="10">
        <v>10.5</v>
      </c>
      <c r="D127" s="10">
        <v>21.1</v>
      </c>
      <c r="E127" s="10">
        <v>3.53</v>
      </c>
      <c r="F127" s="10">
        <v>8.65</v>
      </c>
      <c r="G127" s="10">
        <v>2.37</v>
      </c>
      <c r="H127" s="10">
        <v>0.87</v>
      </c>
      <c r="I127" s="10">
        <v>0.26</v>
      </c>
      <c r="J127" s="10">
        <v>1.1599999999999999</v>
      </c>
      <c r="K127" s="10"/>
      <c r="L127" s="10"/>
      <c r="M127" s="10"/>
      <c r="N127" s="12">
        <v>100.1</v>
      </c>
      <c r="O127" s="16">
        <v>1089</v>
      </c>
      <c r="P127" s="11">
        <v>1E-4</v>
      </c>
      <c r="Q127" s="11" t="s">
        <v>87</v>
      </c>
      <c r="R127" s="11"/>
      <c r="S127" s="11" t="s">
        <v>137</v>
      </c>
      <c r="T127" s="13">
        <v>0.78659999999999997</v>
      </c>
      <c r="U127" s="13">
        <v>5.4800000000000001E-2</v>
      </c>
      <c r="V127" s="13">
        <v>0.20599999999999999</v>
      </c>
      <c r="W127" s="13">
        <v>0.29370000000000002</v>
      </c>
      <c r="X127" s="13">
        <v>8.7599999999999997E-2</v>
      </c>
      <c r="Y127" s="13">
        <v>0.1542</v>
      </c>
      <c r="Z127" s="13">
        <v>7.6499999999999999E-2</v>
      </c>
      <c r="AA127" s="13">
        <v>1.8499999999999999E-2</v>
      </c>
      <c r="AB127" s="13">
        <v>3.7000000000000002E-3</v>
      </c>
      <c r="AC127" s="13">
        <v>1.6299999999999999E-2</v>
      </c>
      <c r="AD127" s="13">
        <v>0</v>
      </c>
      <c r="AE127" s="13">
        <v>0</v>
      </c>
      <c r="AF127" s="13">
        <v>0</v>
      </c>
      <c r="AG127" s="10">
        <v>1.7</v>
      </c>
      <c r="AH127" s="10"/>
      <c r="AI127" s="13">
        <v>0.46329999999999999</v>
      </c>
      <c r="AJ127" s="13">
        <v>3.2300000000000002E-2</v>
      </c>
      <c r="AK127" s="13">
        <v>0.12130000000000001</v>
      </c>
      <c r="AL127" s="13">
        <v>0.17299999999999999</v>
      </c>
      <c r="AM127" s="13">
        <v>5.16E-2</v>
      </c>
      <c r="AN127" s="13">
        <v>9.0800000000000006E-2</v>
      </c>
      <c r="AO127" s="13">
        <v>4.4999999999999998E-2</v>
      </c>
      <c r="AP127" s="13">
        <v>1.09E-2</v>
      </c>
      <c r="AQ127" s="13">
        <v>2.2000000000000001E-3</v>
      </c>
      <c r="AR127" s="13">
        <v>9.5999999999999992E-3</v>
      </c>
      <c r="AS127" s="13">
        <v>0</v>
      </c>
      <c r="AT127" s="13">
        <v>0</v>
      </c>
      <c r="AU127" s="13">
        <v>0</v>
      </c>
      <c r="AV127" s="10">
        <v>1</v>
      </c>
    </row>
    <row r="128" spans="1:48">
      <c r="A128" s="10">
        <v>48.37</v>
      </c>
      <c r="B128" s="10">
        <v>3</v>
      </c>
      <c r="C128" s="10">
        <v>13.01</v>
      </c>
      <c r="D128" s="10">
        <v>14.03</v>
      </c>
      <c r="E128" s="10">
        <v>6.27</v>
      </c>
      <c r="F128" s="10">
        <v>10.52</v>
      </c>
      <c r="G128" s="10">
        <v>2.37</v>
      </c>
      <c r="H128" s="10">
        <v>0.35</v>
      </c>
      <c r="I128" s="10">
        <v>0.21</v>
      </c>
      <c r="J128" s="10">
        <v>0.28000000000000003</v>
      </c>
      <c r="K128" s="10"/>
      <c r="L128" s="10"/>
      <c r="M128" s="10"/>
      <c r="N128" s="12">
        <v>98.4</v>
      </c>
      <c r="O128" s="16">
        <v>1161</v>
      </c>
      <c r="P128" s="11">
        <v>1E-4</v>
      </c>
      <c r="Q128" s="11" t="s">
        <v>7</v>
      </c>
      <c r="R128" s="11"/>
      <c r="S128" s="11" t="s">
        <v>137</v>
      </c>
      <c r="T128" s="13">
        <v>0.80510000000000004</v>
      </c>
      <c r="U128" s="13">
        <v>3.7499999999999999E-2</v>
      </c>
      <c r="V128" s="13">
        <v>0.25519999999999998</v>
      </c>
      <c r="W128" s="13">
        <v>0.1953</v>
      </c>
      <c r="X128" s="13">
        <v>0.15559999999999999</v>
      </c>
      <c r="Y128" s="13">
        <v>0.18759999999999999</v>
      </c>
      <c r="Z128" s="13">
        <v>7.6499999999999999E-2</v>
      </c>
      <c r="AA128" s="13">
        <v>7.4000000000000003E-3</v>
      </c>
      <c r="AB128" s="13">
        <v>3.0000000000000001E-3</v>
      </c>
      <c r="AC128" s="13">
        <v>3.8999999999999998E-3</v>
      </c>
      <c r="AD128" s="13">
        <v>0</v>
      </c>
      <c r="AE128" s="13">
        <v>0</v>
      </c>
      <c r="AF128" s="13">
        <v>0</v>
      </c>
      <c r="AG128" s="10">
        <v>1.73</v>
      </c>
      <c r="AH128" s="10"/>
      <c r="AI128" s="13">
        <v>0.4662</v>
      </c>
      <c r="AJ128" s="13">
        <v>2.1700000000000001E-2</v>
      </c>
      <c r="AK128" s="13">
        <v>0.14779999999999999</v>
      </c>
      <c r="AL128" s="13">
        <v>0.11310000000000001</v>
      </c>
      <c r="AM128" s="13">
        <v>9.01E-2</v>
      </c>
      <c r="AN128" s="13">
        <v>0.1086</v>
      </c>
      <c r="AO128" s="13">
        <v>4.4299999999999999E-2</v>
      </c>
      <c r="AP128" s="13">
        <v>4.3E-3</v>
      </c>
      <c r="AQ128" s="13">
        <v>1.6999999999999999E-3</v>
      </c>
      <c r="AR128" s="13">
        <v>2.3E-3</v>
      </c>
      <c r="AS128" s="13">
        <v>0</v>
      </c>
      <c r="AT128" s="13">
        <v>0</v>
      </c>
      <c r="AU128" s="13">
        <v>0</v>
      </c>
      <c r="AV128" s="10">
        <v>1</v>
      </c>
    </row>
    <row r="129" spans="1:48">
      <c r="A129" s="10">
        <v>48.09</v>
      </c>
      <c r="B129" s="10">
        <v>5.46</v>
      </c>
      <c r="C129" s="10">
        <v>11.29</v>
      </c>
      <c r="D129" s="10">
        <v>16.559999999999999</v>
      </c>
      <c r="E129" s="10">
        <v>4.4400000000000004</v>
      </c>
      <c r="F129" s="10">
        <v>9.1999999999999993</v>
      </c>
      <c r="G129" s="10">
        <v>2.54</v>
      </c>
      <c r="H129" s="10">
        <v>0.65</v>
      </c>
      <c r="I129" s="10">
        <v>0.22</v>
      </c>
      <c r="J129" s="10">
        <v>0.63</v>
      </c>
      <c r="K129" s="10"/>
      <c r="L129" s="10"/>
      <c r="M129" s="10"/>
      <c r="N129" s="12">
        <v>99.1</v>
      </c>
      <c r="O129" s="16">
        <v>1116</v>
      </c>
      <c r="P129" s="11">
        <v>1E-4</v>
      </c>
      <c r="Q129" s="11" t="s">
        <v>88</v>
      </c>
      <c r="R129" s="11"/>
      <c r="S129" s="11" t="s">
        <v>137</v>
      </c>
      <c r="T129" s="13">
        <v>0.8004</v>
      </c>
      <c r="U129" s="13">
        <v>6.83E-2</v>
      </c>
      <c r="V129" s="13">
        <v>0.2215</v>
      </c>
      <c r="W129" s="13">
        <v>0.23050000000000001</v>
      </c>
      <c r="X129" s="13">
        <v>0.11020000000000001</v>
      </c>
      <c r="Y129" s="13">
        <v>0.1641</v>
      </c>
      <c r="Z129" s="13">
        <v>8.2000000000000003E-2</v>
      </c>
      <c r="AA129" s="13">
        <v>1.38E-2</v>
      </c>
      <c r="AB129" s="13">
        <v>3.0999999999999999E-3</v>
      </c>
      <c r="AC129" s="13">
        <v>8.8999999999999999E-3</v>
      </c>
      <c r="AD129" s="13">
        <v>0</v>
      </c>
      <c r="AE129" s="13">
        <v>0</v>
      </c>
      <c r="AF129" s="13">
        <v>0</v>
      </c>
      <c r="AG129" s="10">
        <v>1.7</v>
      </c>
      <c r="AH129" s="10"/>
      <c r="AI129" s="13">
        <v>0.47010000000000002</v>
      </c>
      <c r="AJ129" s="13">
        <v>4.0099999999999997E-2</v>
      </c>
      <c r="AK129" s="13">
        <v>0.13009999999999999</v>
      </c>
      <c r="AL129" s="13">
        <v>0.13539999999999999</v>
      </c>
      <c r="AM129" s="13">
        <v>6.4699999999999994E-2</v>
      </c>
      <c r="AN129" s="13">
        <v>9.6299999999999997E-2</v>
      </c>
      <c r="AO129" s="13">
        <v>4.8099999999999997E-2</v>
      </c>
      <c r="AP129" s="13">
        <v>8.0999999999999996E-3</v>
      </c>
      <c r="AQ129" s="13">
        <v>1.8E-3</v>
      </c>
      <c r="AR129" s="13">
        <v>5.1999999999999998E-3</v>
      </c>
      <c r="AS129" s="13">
        <v>0</v>
      </c>
      <c r="AT129" s="13">
        <v>0</v>
      </c>
      <c r="AU129" s="13">
        <v>0</v>
      </c>
      <c r="AV129" s="10">
        <v>1</v>
      </c>
    </row>
    <row r="130" spans="1:48">
      <c r="A130" s="1">
        <v>50.6</v>
      </c>
      <c r="B130" s="1">
        <v>1.57</v>
      </c>
      <c r="C130" s="1">
        <v>15</v>
      </c>
      <c r="D130" s="1">
        <v>9.73</v>
      </c>
      <c r="E130" s="1">
        <v>7.6</v>
      </c>
      <c r="F130" s="1">
        <v>11.1</v>
      </c>
      <c r="G130" s="1">
        <v>3.29</v>
      </c>
      <c r="H130" s="1">
        <v>0.13</v>
      </c>
      <c r="I130" s="1">
        <v>0.2</v>
      </c>
      <c r="J130" s="1"/>
      <c r="K130" s="1"/>
      <c r="L130" s="1">
        <v>7.0000000000000007E-2</v>
      </c>
      <c r="M130" s="1"/>
      <c r="N130" s="3">
        <v>99.289999999999992</v>
      </c>
      <c r="O130" s="2">
        <v>1205</v>
      </c>
      <c r="P130" s="2">
        <v>1E-4</v>
      </c>
      <c r="Q130" s="2" t="s">
        <v>7</v>
      </c>
      <c r="R130" s="2" t="s">
        <v>157</v>
      </c>
      <c r="S130" s="2" t="s">
        <v>137</v>
      </c>
      <c r="T130" s="5">
        <v>0.84221038615179766</v>
      </c>
      <c r="U130" s="5">
        <v>1.9649561952440549E-2</v>
      </c>
      <c r="V130" s="5">
        <v>0.29423303256178895</v>
      </c>
      <c r="W130" s="5">
        <v>0.13542101600556716</v>
      </c>
      <c r="X130" s="5">
        <v>0.18858560794044665</v>
      </c>
      <c r="Y130" s="5">
        <v>0.19793152639087019</v>
      </c>
      <c r="Z130" s="5">
        <v>0.10616327847692805</v>
      </c>
      <c r="AA130" s="5">
        <v>2.7600849256900211E-3</v>
      </c>
      <c r="AB130" s="5">
        <v>2.8192839018889204E-3</v>
      </c>
      <c r="AC130" s="5">
        <v>0</v>
      </c>
      <c r="AD130" s="5">
        <v>0</v>
      </c>
      <c r="AE130" s="5">
        <v>9.211132311336272E-4</v>
      </c>
      <c r="AF130" s="5">
        <v>0</v>
      </c>
      <c r="AG130" s="1">
        <v>1.7906948915385517</v>
      </c>
      <c r="AH130" s="1"/>
      <c r="AI130" s="5">
        <v>0.4703260115005839</v>
      </c>
      <c r="AJ130" s="5">
        <v>1.0973149052521053E-2</v>
      </c>
      <c r="AK130" s="5">
        <v>0.1643122086024304</v>
      </c>
      <c r="AL130" s="5">
        <v>7.5624840750628627E-2</v>
      </c>
      <c r="AM130" s="5">
        <v>0.10531420446417609</v>
      </c>
      <c r="AN130" s="5">
        <v>0.11053336183966489</v>
      </c>
      <c r="AO130" s="5">
        <v>5.9286078816985596E-2</v>
      </c>
      <c r="AP130" s="5">
        <v>1.5413485227059405E-3</v>
      </c>
      <c r="AQ130" s="5">
        <v>1.5744077426091347E-3</v>
      </c>
      <c r="AR130" s="5">
        <v>0</v>
      </c>
      <c r="AS130" s="5">
        <v>0</v>
      </c>
      <c r="AT130" s="5">
        <v>5.1438870769448251E-4</v>
      </c>
      <c r="AU130" s="5">
        <v>0</v>
      </c>
      <c r="AV130" s="1">
        <v>1</v>
      </c>
    </row>
    <row r="131" spans="1:48">
      <c r="A131" s="1">
        <v>50.4</v>
      </c>
      <c r="B131" s="1">
        <v>2.15</v>
      </c>
      <c r="C131" s="1">
        <v>13.5</v>
      </c>
      <c r="D131" s="1">
        <v>11.2</v>
      </c>
      <c r="E131" s="1">
        <v>6.73</v>
      </c>
      <c r="F131" s="1">
        <v>11.1</v>
      </c>
      <c r="G131" s="1">
        <v>3.27</v>
      </c>
      <c r="H131" s="1">
        <v>0.17</v>
      </c>
      <c r="I131" s="1">
        <v>0.24</v>
      </c>
      <c r="J131" s="1"/>
      <c r="K131" s="1"/>
      <c r="L131" s="1">
        <v>0.02</v>
      </c>
      <c r="M131" s="1"/>
      <c r="N131" s="3">
        <v>98.779999999999987</v>
      </c>
      <c r="O131" s="2">
        <v>1171</v>
      </c>
      <c r="P131" s="2">
        <v>1E-4</v>
      </c>
      <c r="Q131" s="2" t="s">
        <v>10</v>
      </c>
      <c r="R131" s="2"/>
      <c r="S131" s="2" t="s">
        <v>137</v>
      </c>
      <c r="T131" s="5">
        <v>0.83888149134487355</v>
      </c>
      <c r="U131" s="5">
        <v>2.6908635794743428E-2</v>
      </c>
      <c r="V131" s="5">
        <v>0.26480972930561009</v>
      </c>
      <c r="W131" s="5">
        <v>0.15588030619345861</v>
      </c>
      <c r="X131" s="5">
        <v>0.16699751861042186</v>
      </c>
      <c r="Y131" s="5">
        <v>0.19793152639087019</v>
      </c>
      <c r="Z131" s="5">
        <v>0.10551790900290417</v>
      </c>
      <c r="AA131" s="5">
        <v>3.6093418259023355E-3</v>
      </c>
      <c r="AB131" s="5">
        <v>3.3831406822667043E-3</v>
      </c>
      <c r="AC131" s="5">
        <v>0</v>
      </c>
      <c r="AD131" s="5">
        <v>0</v>
      </c>
      <c r="AE131" s="5">
        <v>2.6317520889532203E-4</v>
      </c>
      <c r="AF131" s="5">
        <v>0</v>
      </c>
      <c r="AG131" s="1">
        <v>1.7641827743599463</v>
      </c>
      <c r="AH131" s="1"/>
      <c r="AI131" s="5">
        <v>0.47550713199159517</v>
      </c>
      <c r="AJ131" s="5">
        <v>1.5252748289930449E-2</v>
      </c>
      <c r="AK131" s="5">
        <v>0.15010334141919296</v>
      </c>
      <c r="AL131" s="5">
        <v>8.8358365391030813E-2</v>
      </c>
      <c r="AM131" s="5">
        <v>9.4659987070222551E-2</v>
      </c>
      <c r="AN131" s="5">
        <v>0.11219445585091413</v>
      </c>
      <c r="AO131" s="5">
        <v>5.981121147789608E-2</v>
      </c>
      <c r="AP131" s="5">
        <v>2.045900163157313E-3</v>
      </c>
      <c r="AQ131" s="5">
        <v>1.9176815075150721E-3</v>
      </c>
      <c r="AR131" s="5">
        <v>0</v>
      </c>
      <c r="AS131" s="5">
        <v>0</v>
      </c>
      <c r="AT131" s="5">
        <v>1.4917683854542976E-4</v>
      </c>
      <c r="AU131" s="5">
        <v>0</v>
      </c>
      <c r="AV131" s="1">
        <v>1</v>
      </c>
    </row>
    <row r="132" spans="1:48">
      <c r="A132" s="1">
        <v>50.2</v>
      </c>
      <c r="B132" s="1">
        <v>1.67</v>
      </c>
      <c r="C132" s="1">
        <v>15.4</v>
      </c>
      <c r="D132" s="1">
        <v>11.2</v>
      </c>
      <c r="E132" s="1">
        <v>7.6</v>
      </c>
      <c r="F132" s="1">
        <v>10.9</v>
      </c>
      <c r="G132" s="1">
        <v>2.77</v>
      </c>
      <c r="H132" s="1">
        <v>0.17</v>
      </c>
      <c r="I132" s="1">
        <v>0.22</v>
      </c>
      <c r="J132" s="1">
        <v>0.11</v>
      </c>
      <c r="K132" s="1"/>
      <c r="L132" s="1">
        <v>0.05</v>
      </c>
      <c r="M132" s="1"/>
      <c r="N132" s="3">
        <v>100.29</v>
      </c>
      <c r="O132" s="2">
        <v>1192</v>
      </c>
      <c r="P132" s="2">
        <v>1E-4</v>
      </c>
      <c r="Q132" s="2" t="s">
        <v>7</v>
      </c>
      <c r="R132" s="2"/>
      <c r="S132" s="2" t="s">
        <v>137</v>
      </c>
      <c r="T132" s="5">
        <v>0.83555259653794944</v>
      </c>
      <c r="U132" s="5">
        <v>2.090112640801001E-2</v>
      </c>
      <c r="V132" s="5">
        <v>0.30207924676343667</v>
      </c>
      <c r="W132" s="5">
        <v>0.15588030619345861</v>
      </c>
      <c r="X132" s="5">
        <v>0.18858560794044665</v>
      </c>
      <c r="Y132" s="5">
        <v>0.1943651925820257</v>
      </c>
      <c r="Z132" s="5">
        <v>8.9383672152307206E-2</v>
      </c>
      <c r="AA132" s="5">
        <v>3.6093418259023355E-3</v>
      </c>
      <c r="AB132" s="5">
        <v>3.1012122920778123E-3</v>
      </c>
      <c r="AC132" s="5">
        <v>1.5498960865123817E-3</v>
      </c>
      <c r="AD132" s="5">
        <v>0</v>
      </c>
      <c r="AE132" s="5">
        <v>6.5793802223830511E-4</v>
      </c>
      <c r="AF132" s="5">
        <v>0</v>
      </c>
      <c r="AG132" s="1">
        <v>1.7956661368043649</v>
      </c>
      <c r="AH132" s="1"/>
      <c r="AI132" s="5">
        <v>0.46531622967782327</v>
      </c>
      <c r="AJ132" s="5">
        <v>1.163976196889609E-2</v>
      </c>
      <c r="AK132" s="5">
        <v>0.16822684382801151</v>
      </c>
      <c r="AL132" s="5">
        <v>8.6809180726027987E-2</v>
      </c>
      <c r="AM132" s="5">
        <v>0.10502264539891625</v>
      </c>
      <c r="AN132" s="5">
        <v>0.10824127525617057</v>
      </c>
      <c r="AO132" s="5">
        <v>4.9777444882587001E-2</v>
      </c>
      <c r="AP132" s="5">
        <v>2.0100294547658265E-3</v>
      </c>
      <c r="AQ132" s="5">
        <v>1.7270539486793724E-3</v>
      </c>
      <c r="AR132" s="5">
        <v>8.6313154474842145E-4</v>
      </c>
      <c r="AS132" s="5">
        <v>0</v>
      </c>
      <c r="AT132" s="5">
        <v>3.6640331337383037E-4</v>
      </c>
      <c r="AU132" s="5">
        <v>0</v>
      </c>
      <c r="AV132" s="1">
        <v>0.99999999999999989</v>
      </c>
    </row>
    <row r="133" spans="1:48">
      <c r="A133" s="1">
        <v>49.5</v>
      </c>
      <c r="B133" s="1">
        <v>4.57</v>
      </c>
      <c r="C133" s="1">
        <v>13.7</v>
      </c>
      <c r="D133" s="1">
        <v>14.2</v>
      </c>
      <c r="E133" s="1">
        <v>4.13</v>
      </c>
      <c r="F133" s="1">
        <v>6.18</v>
      </c>
      <c r="G133" s="1">
        <v>3.45</v>
      </c>
      <c r="H133" s="1">
        <v>1.17</v>
      </c>
      <c r="I133" s="1">
        <v>0.16</v>
      </c>
      <c r="J133" s="1">
        <v>0.85</v>
      </c>
      <c r="K133" s="1"/>
      <c r="L133" s="1">
        <v>0.03</v>
      </c>
      <c r="M133" s="1"/>
      <c r="N133" s="3">
        <v>97.94</v>
      </c>
      <c r="O133" s="2">
        <v>1124</v>
      </c>
      <c r="P133" s="2">
        <v>1E-4</v>
      </c>
      <c r="Q133" s="2" t="s">
        <v>68</v>
      </c>
      <c r="R133" s="2" t="s">
        <v>122</v>
      </c>
      <c r="S133" s="2" t="s">
        <v>137</v>
      </c>
      <c r="T133" s="5">
        <v>0.82390146471371506</v>
      </c>
      <c r="U133" s="5">
        <v>5.7196495619524404E-2</v>
      </c>
      <c r="V133" s="5">
        <v>0.26873283640643392</v>
      </c>
      <c r="W133" s="5">
        <v>0.19763395963813501</v>
      </c>
      <c r="X133" s="5">
        <v>0.10248138957816377</v>
      </c>
      <c r="Y133" s="5">
        <v>0.11019971469329529</v>
      </c>
      <c r="Z133" s="5">
        <v>0.11132623426911908</v>
      </c>
      <c r="AA133" s="5">
        <v>2.4840764331210189E-2</v>
      </c>
      <c r="AB133" s="5">
        <v>2.2554271215111362E-3</v>
      </c>
      <c r="AC133" s="5">
        <v>1.1976469759413858E-2</v>
      </c>
      <c r="AD133" s="5">
        <v>0</v>
      </c>
      <c r="AE133" s="5">
        <v>3.9476281334298308E-4</v>
      </c>
      <c r="AF133" s="5">
        <v>0</v>
      </c>
      <c r="AG133" s="1">
        <v>1.7109395189438648</v>
      </c>
      <c r="AH133" s="1"/>
      <c r="AI133" s="5">
        <v>0.48154914629729056</v>
      </c>
      <c r="AJ133" s="5">
        <v>3.342987579995281E-2</v>
      </c>
      <c r="AK133" s="5">
        <v>0.15706740853839085</v>
      </c>
      <c r="AL133" s="5">
        <v>0.11551194969190451</v>
      </c>
      <c r="AM133" s="5">
        <v>5.9897727794272868E-2</v>
      </c>
      <c r="AN133" s="5">
        <v>6.4408889661581828E-2</v>
      </c>
      <c r="AO133" s="5">
        <v>6.5067311285111326E-2</v>
      </c>
      <c r="AP133" s="5">
        <v>1.4518785764293989E-2</v>
      </c>
      <c r="AQ133" s="5">
        <v>1.3182389538254249E-3</v>
      </c>
      <c r="AR133" s="5">
        <v>6.9999375353763174E-3</v>
      </c>
      <c r="AS133" s="5">
        <v>0</v>
      </c>
      <c r="AT133" s="5">
        <v>2.3072867799947934E-4</v>
      </c>
      <c r="AU133" s="5">
        <v>0</v>
      </c>
      <c r="AV133" s="1">
        <v>0.99999999999999989</v>
      </c>
    </row>
    <row r="134" spans="1:48">
      <c r="A134" s="1">
        <v>54.1</v>
      </c>
      <c r="B134" s="1">
        <v>3.26</v>
      </c>
      <c r="C134" s="1">
        <v>11.8</v>
      </c>
      <c r="D134" s="1">
        <v>13.2</v>
      </c>
      <c r="E134" s="1">
        <v>2.83</v>
      </c>
      <c r="F134" s="1">
        <v>6.57</v>
      </c>
      <c r="G134" s="1">
        <v>2.83</v>
      </c>
      <c r="H134" s="1">
        <v>1.62</v>
      </c>
      <c r="I134" s="1">
        <v>0.2</v>
      </c>
      <c r="J134" s="1">
        <v>1.1499999999999999</v>
      </c>
      <c r="K134" s="1"/>
      <c r="L134" s="1">
        <v>0.03</v>
      </c>
      <c r="M134" s="1"/>
      <c r="N134" s="3">
        <v>97.59</v>
      </c>
      <c r="O134" s="2">
        <v>1080</v>
      </c>
      <c r="P134" s="2">
        <v>1E-4</v>
      </c>
      <c r="Q134" s="2" t="s">
        <v>152</v>
      </c>
      <c r="R134" s="2"/>
      <c r="S134" s="2" t="s">
        <v>138</v>
      </c>
      <c r="T134" s="5">
        <v>0.90046604527296947</v>
      </c>
      <c r="U134" s="5">
        <v>4.0801001251564453E-2</v>
      </c>
      <c r="V134" s="5">
        <v>0.23146331894860733</v>
      </c>
      <c r="W134" s="5">
        <v>0.1837160751565762</v>
      </c>
      <c r="X134" s="5">
        <v>7.0223325062034742E-2</v>
      </c>
      <c r="Y134" s="5">
        <v>0.11715406562054209</v>
      </c>
      <c r="Z134" s="5">
        <v>9.1319780574378839E-2</v>
      </c>
      <c r="AA134" s="5">
        <v>3.4394904458598725E-2</v>
      </c>
      <c r="AB134" s="5">
        <v>2.8192839018889204E-3</v>
      </c>
      <c r="AC134" s="5">
        <v>1.6203459086265807E-2</v>
      </c>
      <c r="AD134" s="5">
        <v>0</v>
      </c>
      <c r="AE134" s="5">
        <v>3.9476281334298308E-4</v>
      </c>
      <c r="AF134" s="5">
        <v>0</v>
      </c>
      <c r="AG134" s="1">
        <v>1.6889560221467699</v>
      </c>
      <c r="AH134" s="1"/>
      <c r="AI134" s="5">
        <v>0.53314949203261086</v>
      </c>
      <c r="AJ134" s="5">
        <v>2.4157527322531347E-2</v>
      </c>
      <c r="AK134" s="5">
        <v>0.13704520183681446</v>
      </c>
      <c r="AL134" s="5">
        <v>0.1087749312282634</v>
      </c>
      <c r="AM134" s="5">
        <v>4.1577947644117139E-2</v>
      </c>
      <c r="AN134" s="5">
        <v>6.9364781607298379E-2</v>
      </c>
      <c r="AO134" s="5">
        <v>5.4068773477183633E-2</v>
      </c>
      <c r="AP134" s="5">
        <v>2.0364594464029103E-2</v>
      </c>
      <c r="AQ134" s="5">
        <v>1.6692464841715844E-3</v>
      </c>
      <c r="AR134" s="5">
        <v>9.5937720543310453E-3</v>
      </c>
      <c r="AS134" s="5">
        <v>0</v>
      </c>
      <c r="AT134" s="5">
        <v>2.3373184864885623E-4</v>
      </c>
      <c r="AU134" s="5">
        <v>0</v>
      </c>
      <c r="AV134" s="1">
        <v>0.99999999999999978</v>
      </c>
    </row>
    <row r="135" spans="1:48">
      <c r="A135" s="1">
        <v>54.9</v>
      </c>
      <c r="B135" s="1">
        <v>2.68</v>
      </c>
      <c r="C135" s="1">
        <v>11.8</v>
      </c>
      <c r="D135" s="1">
        <v>13.3</v>
      </c>
      <c r="E135" s="1">
        <v>2.2599999999999998</v>
      </c>
      <c r="F135" s="1">
        <v>6.2</v>
      </c>
      <c r="G135" s="1">
        <v>2.5299999999999998</v>
      </c>
      <c r="H135" s="1">
        <v>2.2999999999999998</v>
      </c>
      <c r="I135" s="1">
        <v>0.17</v>
      </c>
      <c r="J135" s="1">
        <v>1.87</v>
      </c>
      <c r="K135" s="1"/>
      <c r="L135" s="1">
        <v>0.01</v>
      </c>
      <c r="M135" s="1"/>
      <c r="N135" s="3">
        <v>98.02000000000001</v>
      </c>
      <c r="O135" s="2">
        <v>1065</v>
      </c>
      <c r="P135" s="2">
        <v>1E-4</v>
      </c>
      <c r="Q135" s="2" t="s">
        <v>153</v>
      </c>
      <c r="R135" s="2"/>
      <c r="S135" s="2" t="s">
        <v>138</v>
      </c>
      <c r="T135" s="5">
        <v>0.9137816245006658</v>
      </c>
      <c r="U135" s="5">
        <v>3.3541927409261575E-2</v>
      </c>
      <c r="V135" s="5">
        <v>0.23146331894860733</v>
      </c>
      <c r="W135" s="5">
        <v>0.18510786360473211</v>
      </c>
      <c r="X135" s="5">
        <v>5.607940446650124E-2</v>
      </c>
      <c r="Y135" s="5">
        <v>0.11055634807417974</v>
      </c>
      <c r="Z135" s="5">
        <v>8.1639238464020644E-2</v>
      </c>
      <c r="AA135" s="5">
        <v>4.8832271762208064E-2</v>
      </c>
      <c r="AB135" s="5">
        <v>2.3963913166055823E-3</v>
      </c>
      <c r="AC135" s="5">
        <v>2.634823347071049E-2</v>
      </c>
      <c r="AD135" s="5">
        <v>0</v>
      </c>
      <c r="AE135" s="5">
        <v>1.3158760444766102E-4</v>
      </c>
      <c r="AF135" s="5">
        <v>0</v>
      </c>
      <c r="AG135" s="1">
        <v>1.6898782096219402</v>
      </c>
      <c r="AH135" s="1"/>
      <c r="AI135" s="5">
        <v>0.54073815455913665</v>
      </c>
      <c r="AJ135" s="5">
        <v>1.9848724729556445E-2</v>
      </c>
      <c r="AK135" s="5">
        <v>0.1369704145722965</v>
      </c>
      <c r="AL135" s="5">
        <v>0.10953917421430297</v>
      </c>
      <c r="AM135" s="5">
        <v>3.3185471087320152E-2</v>
      </c>
      <c r="AN135" s="5">
        <v>6.5422672145653282E-2</v>
      </c>
      <c r="AO135" s="5">
        <v>4.8310723222051002E-2</v>
      </c>
      <c r="AP135" s="5">
        <v>2.8896917827665715E-2</v>
      </c>
      <c r="AQ135" s="5">
        <v>1.4180852223319119E-3</v>
      </c>
      <c r="AR135" s="5">
        <v>1.5591794320257623E-2</v>
      </c>
      <c r="AS135" s="5">
        <v>0</v>
      </c>
      <c r="AT135" s="5">
        <v>7.7868099427768706E-5</v>
      </c>
      <c r="AU135" s="5">
        <v>0</v>
      </c>
      <c r="AV135" s="1">
        <v>1</v>
      </c>
    </row>
    <row r="136" spans="1:48">
      <c r="A136" s="10">
        <v>50.22</v>
      </c>
      <c r="B136" s="10">
        <v>3.68</v>
      </c>
      <c r="C136" s="10">
        <v>9.6999999999999993</v>
      </c>
      <c r="D136" s="10">
        <v>21.51</v>
      </c>
      <c r="E136" s="10">
        <v>2.0299999999999998</v>
      </c>
      <c r="F136" s="10">
        <v>8.2100000000000009</v>
      </c>
      <c r="G136" s="10">
        <v>2.59</v>
      </c>
      <c r="H136" s="10">
        <v>1.08</v>
      </c>
      <c r="I136" s="10"/>
      <c r="J136" s="10">
        <v>1.1599999999999999</v>
      </c>
      <c r="K136" s="10"/>
      <c r="L136" s="10"/>
      <c r="M136" s="10"/>
      <c r="N136" s="12">
        <v>100.2</v>
      </c>
      <c r="O136" s="16">
        <v>1043</v>
      </c>
      <c r="P136" s="11">
        <v>1E-4</v>
      </c>
      <c r="Q136" s="11" t="s">
        <v>41</v>
      </c>
      <c r="R136" s="11" t="s">
        <v>158</v>
      </c>
      <c r="S136" s="11" t="s">
        <v>137</v>
      </c>
      <c r="T136" s="13">
        <v>0.83589999999999998</v>
      </c>
      <c r="U136" s="13">
        <v>4.6100000000000002E-2</v>
      </c>
      <c r="V136" s="13">
        <v>0.1903</v>
      </c>
      <c r="W136" s="13">
        <v>0.2994</v>
      </c>
      <c r="X136" s="13">
        <v>5.04E-2</v>
      </c>
      <c r="Y136" s="13">
        <v>0.1464</v>
      </c>
      <c r="Z136" s="13">
        <v>8.3599999999999994E-2</v>
      </c>
      <c r="AA136" s="13">
        <v>2.29E-2</v>
      </c>
      <c r="AB136" s="13">
        <v>0</v>
      </c>
      <c r="AC136" s="13">
        <v>1.6299999999999999E-2</v>
      </c>
      <c r="AD136" s="13">
        <v>0</v>
      </c>
      <c r="AE136" s="13">
        <v>0</v>
      </c>
      <c r="AF136" s="13">
        <v>0</v>
      </c>
      <c r="AG136" s="10">
        <v>1.69</v>
      </c>
      <c r="AH136" s="10"/>
      <c r="AI136" s="13">
        <v>0.49430000000000002</v>
      </c>
      <c r="AJ136" s="13">
        <v>2.7199999999999998E-2</v>
      </c>
      <c r="AK136" s="13">
        <v>0.1125</v>
      </c>
      <c r="AL136" s="13">
        <v>0.17699999999999999</v>
      </c>
      <c r="AM136" s="13">
        <v>2.98E-2</v>
      </c>
      <c r="AN136" s="13">
        <v>8.6599999999999996E-2</v>
      </c>
      <c r="AO136" s="13">
        <v>4.9399999999999999E-2</v>
      </c>
      <c r="AP136" s="13">
        <v>1.3599999999999999E-2</v>
      </c>
      <c r="AQ136" s="13">
        <v>0</v>
      </c>
      <c r="AR136" s="13">
        <v>9.7000000000000003E-3</v>
      </c>
      <c r="AS136" s="13">
        <v>0</v>
      </c>
      <c r="AT136" s="13">
        <v>0</v>
      </c>
      <c r="AU136" s="13">
        <v>0</v>
      </c>
      <c r="AV136" s="10">
        <v>1</v>
      </c>
    </row>
    <row r="137" spans="1:48">
      <c r="A137" s="10">
        <v>52.82</v>
      </c>
      <c r="B137" s="10">
        <v>2.67</v>
      </c>
      <c r="C137" s="10">
        <v>10.29</v>
      </c>
      <c r="D137" s="10">
        <v>19.190000000000001</v>
      </c>
      <c r="E137" s="10">
        <v>1.41</v>
      </c>
      <c r="F137" s="10">
        <v>7.44</v>
      </c>
      <c r="G137" s="10">
        <v>2.4500000000000002</v>
      </c>
      <c r="H137" s="10">
        <v>1.4</v>
      </c>
      <c r="I137" s="10"/>
      <c r="J137" s="10">
        <v>1.73</v>
      </c>
      <c r="K137" s="10"/>
      <c r="L137" s="10"/>
      <c r="M137" s="10"/>
      <c r="N137" s="12">
        <v>99.4</v>
      </c>
      <c r="O137" s="16">
        <v>1022</v>
      </c>
      <c r="P137" s="11">
        <v>1E-4</v>
      </c>
      <c r="Q137" s="11" t="s">
        <v>41</v>
      </c>
      <c r="R137" s="11"/>
      <c r="S137" s="11" t="s">
        <v>138</v>
      </c>
      <c r="T137" s="13">
        <v>0.87919999999999998</v>
      </c>
      <c r="U137" s="13">
        <v>3.3399999999999999E-2</v>
      </c>
      <c r="V137" s="13">
        <v>0.20180000000000001</v>
      </c>
      <c r="W137" s="13">
        <v>0.2671</v>
      </c>
      <c r="X137" s="13">
        <v>3.5000000000000003E-2</v>
      </c>
      <c r="Y137" s="13">
        <v>0.13270000000000001</v>
      </c>
      <c r="Z137" s="13">
        <v>7.9100000000000004E-2</v>
      </c>
      <c r="AA137" s="13">
        <v>2.9700000000000001E-2</v>
      </c>
      <c r="AB137" s="13">
        <v>0</v>
      </c>
      <c r="AC137" s="13">
        <v>2.4400000000000002E-2</v>
      </c>
      <c r="AD137" s="13">
        <v>0</v>
      </c>
      <c r="AE137" s="13">
        <v>0</v>
      </c>
      <c r="AF137" s="13">
        <v>0</v>
      </c>
      <c r="AG137" s="10">
        <v>1.68</v>
      </c>
      <c r="AH137" s="10"/>
      <c r="AI137" s="13">
        <v>0.52259999999999995</v>
      </c>
      <c r="AJ137" s="13">
        <v>1.9900000000000001E-2</v>
      </c>
      <c r="AK137" s="13">
        <v>0.12</v>
      </c>
      <c r="AL137" s="13">
        <v>0.1588</v>
      </c>
      <c r="AM137" s="13">
        <v>2.0799999999999999E-2</v>
      </c>
      <c r="AN137" s="13">
        <v>7.8899999999999998E-2</v>
      </c>
      <c r="AO137" s="13">
        <v>4.7E-2</v>
      </c>
      <c r="AP137" s="13">
        <v>1.77E-2</v>
      </c>
      <c r="AQ137" s="13">
        <v>0</v>
      </c>
      <c r="AR137" s="13">
        <v>1.4500000000000001E-2</v>
      </c>
      <c r="AS137" s="13">
        <v>0</v>
      </c>
      <c r="AT137" s="13">
        <v>0</v>
      </c>
      <c r="AU137" s="13">
        <v>0</v>
      </c>
      <c r="AV137" s="10">
        <v>1</v>
      </c>
    </row>
    <row r="138" spans="1:48">
      <c r="A138" s="10">
        <v>60.33</v>
      </c>
      <c r="B138" s="10">
        <v>2.86</v>
      </c>
      <c r="C138" s="10">
        <v>13.57</v>
      </c>
      <c r="D138" s="10">
        <v>5.71</v>
      </c>
      <c r="E138" s="10">
        <v>7.16</v>
      </c>
      <c r="F138" s="10">
        <v>4.41</v>
      </c>
      <c r="G138" s="10">
        <v>3.76</v>
      </c>
      <c r="H138" s="10">
        <v>1.43</v>
      </c>
      <c r="I138" s="10">
        <v>0.08</v>
      </c>
      <c r="J138" s="10">
        <v>0.03</v>
      </c>
      <c r="K138" s="10">
        <v>0.28000000000000003</v>
      </c>
      <c r="L138" s="10">
        <v>0.05</v>
      </c>
      <c r="M138" s="10"/>
      <c r="N138" s="12">
        <v>99.7</v>
      </c>
      <c r="O138" s="16">
        <v>1260</v>
      </c>
      <c r="P138" s="11">
        <v>1E-4</v>
      </c>
      <c r="Q138" s="11" t="s">
        <v>5</v>
      </c>
      <c r="R138" s="11" t="s">
        <v>135</v>
      </c>
      <c r="S138" s="11" t="s">
        <v>139</v>
      </c>
      <c r="T138" s="13">
        <v>1.0042</v>
      </c>
      <c r="U138" s="13">
        <v>3.5799999999999998E-2</v>
      </c>
      <c r="V138" s="13">
        <v>0.26619999999999999</v>
      </c>
      <c r="W138" s="13">
        <v>7.9500000000000001E-2</v>
      </c>
      <c r="X138" s="13">
        <v>0.1777</v>
      </c>
      <c r="Y138" s="13">
        <v>7.8600000000000003E-2</v>
      </c>
      <c r="Z138" s="13">
        <v>0.12130000000000001</v>
      </c>
      <c r="AA138" s="13">
        <v>3.04E-2</v>
      </c>
      <c r="AB138" s="13">
        <v>1.1000000000000001E-3</v>
      </c>
      <c r="AC138" s="13">
        <v>4.0000000000000002E-4</v>
      </c>
      <c r="AD138" s="13">
        <v>3.7000000000000002E-3</v>
      </c>
      <c r="AE138" s="13">
        <v>6.9999999999999999E-4</v>
      </c>
      <c r="AF138" s="13">
        <v>0</v>
      </c>
      <c r="AG138" s="10">
        <v>1.8</v>
      </c>
      <c r="AH138" s="10"/>
      <c r="AI138" s="13">
        <v>0.55800000000000005</v>
      </c>
      <c r="AJ138" s="13">
        <v>1.9900000000000001E-2</v>
      </c>
      <c r="AK138" s="13">
        <v>0.1479</v>
      </c>
      <c r="AL138" s="13">
        <v>4.4200000000000003E-2</v>
      </c>
      <c r="AM138" s="13">
        <v>9.8699999999999996E-2</v>
      </c>
      <c r="AN138" s="13">
        <v>4.3700000000000003E-2</v>
      </c>
      <c r="AO138" s="13">
        <v>6.7400000000000002E-2</v>
      </c>
      <c r="AP138" s="13">
        <v>1.6899999999999998E-2</v>
      </c>
      <c r="AQ138" s="13">
        <v>5.9999999999999995E-4</v>
      </c>
      <c r="AR138" s="13">
        <v>2.0000000000000001E-4</v>
      </c>
      <c r="AS138" s="13">
        <v>2.0999999999999999E-3</v>
      </c>
      <c r="AT138" s="13">
        <v>4.0000000000000002E-4</v>
      </c>
      <c r="AU138" s="13">
        <v>0</v>
      </c>
      <c r="AV138" s="10">
        <v>1</v>
      </c>
    </row>
    <row r="139" spans="1:48">
      <c r="A139" s="10">
        <v>48.11</v>
      </c>
      <c r="B139" s="10">
        <v>0.56000000000000005</v>
      </c>
      <c r="C139" s="10">
        <v>19.13</v>
      </c>
      <c r="D139" s="10">
        <v>8.1</v>
      </c>
      <c r="E139" s="10">
        <v>11.02</v>
      </c>
      <c r="F139" s="10">
        <v>11.85</v>
      </c>
      <c r="G139" s="10">
        <v>2.08</v>
      </c>
      <c r="H139" s="10">
        <v>7.0000000000000007E-2</v>
      </c>
      <c r="I139" s="10">
        <v>0.14000000000000001</v>
      </c>
      <c r="J139" s="10">
        <v>0.11</v>
      </c>
      <c r="K139" s="10">
        <v>0.03</v>
      </c>
      <c r="L139" s="10">
        <v>0.04</v>
      </c>
      <c r="M139" s="10"/>
      <c r="N139" s="12">
        <v>101.2</v>
      </c>
      <c r="O139" s="16">
        <v>1250</v>
      </c>
      <c r="P139" s="11">
        <v>1E-4</v>
      </c>
      <c r="Q139" s="11" t="s">
        <v>5</v>
      </c>
      <c r="R139" s="11"/>
      <c r="S139" s="11" t="s">
        <v>137</v>
      </c>
      <c r="T139" s="13">
        <v>0.80079999999999996</v>
      </c>
      <c r="U139" s="13">
        <v>7.0000000000000001E-3</v>
      </c>
      <c r="V139" s="13">
        <v>0.37519999999999998</v>
      </c>
      <c r="W139" s="13">
        <v>0.11269999999999999</v>
      </c>
      <c r="X139" s="13">
        <v>0.27339999999999998</v>
      </c>
      <c r="Y139" s="13">
        <v>0.21129999999999999</v>
      </c>
      <c r="Z139" s="13">
        <v>6.7100000000000007E-2</v>
      </c>
      <c r="AA139" s="13">
        <v>1.5E-3</v>
      </c>
      <c r="AB139" s="13">
        <v>2E-3</v>
      </c>
      <c r="AC139" s="13">
        <v>1.5E-3</v>
      </c>
      <c r="AD139" s="13">
        <v>4.0000000000000002E-4</v>
      </c>
      <c r="AE139" s="13">
        <v>5.0000000000000001E-4</v>
      </c>
      <c r="AF139" s="13">
        <v>0</v>
      </c>
      <c r="AG139" s="10">
        <v>1.85</v>
      </c>
      <c r="AH139" s="10"/>
      <c r="AI139" s="13">
        <v>0.432</v>
      </c>
      <c r="AJ139" s="13">
        <v>3.8E-3</v>
      </c>
      <c r="AK139" s="13">
        <v>0.2024</v>
      </c>
      <c r="AL139" s="13">
        <v>6.08E-2</v>
      </c>
      <c r="AM139" s="13">
        <v>0.14749999999999999</v>
      </c>
      <c r="AN139" s="13">
        <v>0.114</v>
      </c>
      <c r="AO139" s="13">
        <v>3.6200000000000003E-2</v>
      </c>
      <c r="AP139" s="13">
        <v>8.0000000000000004E-4</v>
      </c>
      <c r="AQ139" s="13">
        <v>1.1000000000000001E-3</v>
      </c>
      <c r="AR139" s="13">
        <v>8.0000000000000004E-4</v>
      </c>
      <c r="AS139" s="13">
        <v>2.0000000000000001E-4</v>
      </c>
      <c r="AT139" s="13">
        <v>2.9999999999999997E-4</v>
      </c>
      <c r="AU139" s="13">
        <v>0</v>
      </c>
      <c r="AV139" s="10">
        <v>1</v>
      </c>
    </row>
    <row r="140" spans="1:48">
      <c r="A140" s="10">
        <v>47.07</v>
      </c>
      <c r="B140" s="10">
        <v>0.56999999999999995</v>
      </c>
      <c r="C140" s="10">
        <v>17.62</v>
      </c>
      <c r="D140" s="10">
        <v>8.4</v>
      </c>
      <c r="E140" s="10">
        <v>11.86</v>
      </c>
      <c r="F140" s="10">
        <v>11.18</v>
      </c>
      <c r="G140" s="10">
        <v>1.96</v>
      </c>
      <c r="H140" s="10">
        <v>0.1</v>
      </c>
      <c r="I140" s="10">
        <v>0.14000000000000001</v>
      </c>
      <c r="J140" s="10">
        <v>0.03</v>
      </c>
      <c r="K140" s="10">
        <v>0.03</v>
      </c>
      <c r="L140" s="10">
        <v>0.04</v>
      </c>
      <c r="M140" s="10"/>
      <c r="N140" s="12">
        <v>99</v>
      </c>
      <c r="O140" s="16">
        <v>1275</v>
      </c>
      <c r="P140" s="11">
        <v>1E-4</v>
      </c>
      <c r="Q140" s="11" t="s">
        <v>5</v>
      </c>
      <c r="R140" s="11"/>
      <c r="S140" s="11" t="s">
        <v>137</v>
      </c>
      <c r="T140" s="13">
        <v>0.78349999999999997</v>
      </c>
      <c r="U140" s="13">
        <v>7.1000000000000004E-3</v>
      </c>
      <c r="V140" s="13">
        <v>0.34560000000000002</v>
      </c>
      <c r="W140" s="13">
        <v>0.1169</v>
      </c>
      <c r="X140" s="13">
        <v>0.29430000000000001</v>
      </c>
      <c r="Y140" s="13">
        <v>0.19939999999999999</v>
      </c>
      <c r="Z140" s="13">
        <v>6.3200000000000006E-2</v>
      </c>
      <c r="AA140" s="13">
        <v>2.0999999999999999E-3</v>
      </c>
      <c r="AB140" s="13">
        <v>2E-3</v>
      </c>
      <c r="AC140" s="13">
        <v>4.0000000000000002E-4</v>
      </c>
      <c r="AD140" s="13">
        <v>4.0000000000000002E-4</v>
      </c>
      <c r="AE140" s="13">
        <v>5.0000000000000001E-4</v>
      </c>
      <c r="AF140" s="13">
        <v>0</v>
      </c>
      <c r="AG140" s="10">
        <v>1.82</v>
      </c>
      <c r="AH140" s="10"/>
      <c r="AI140" s="13">
        <v>0.43149999999999999</v>
      </c>
      <c r="AJ140" s="13">
        <v>3.8999999999999998E-3</v>
      </c>
      <c r="AK140" s="13">
        <v>0.19040000000000001</v>
      </c>
      <c r="AL140" s="13">
        <v>6.4399999999999999E-2</v>
      </c>
      <c r="AM140" s="13">
        <v>0.16209999999999999</v>
      </c>
      <c r="AN140" s="13">
        <v>0.10979999999999999</v>
      </c>
      <c r="AO140" s="13">
        <v>3.4799999999999998E-2</v>
      </c>
      <c r="AP140" s="13">
        <v>1.1999999999999999E-3</v>
      </c>
      <c r="AQ140" s="13">
        <v>1.1000000000000001E-3</v>
      </c>
      <c r="AR140" s="13">
        <v>2.0000000000000001E-4</v>
      </c>
      <c r="AS140" s="13">
        <v>2.0000000000000001E-4</v>
      </c>
      <c r="AT140" s="13">
        <v>2.9999999999999997E-4</v>
      </c>
      <c r="AU140" s="13">
        <v>0</v>
      </c>
      <c r="AV140" s="10">
        <v>1</v>
      </c>
    </row>
    <row r="141" spans="1:48">
      <c r="A141" s="1">
        <v>48.8</v>
      </c>
      <c r="B141" s="1">
        <v>6.41</v>
      </c>
      <c r="C141" s="1">
        <v>10.08</v>
      </c>
      <c r="D141" s="1">
        <v>12.15</v>
      </c>
      <c r="E141" s="1">
        <v>6.76</v>
      </c>
      <c r="F141" s="1">
        <v>10.43</v>
      </c>
      <c r="G141" s="1">
        <v>2.09</v>
      </c>
      <c r="H141" s="1">
        <v>0.97</v>
      </c>
      <c r="I141" s="1">
        <v>0.19</v>
      </c>
      <c r="J141" s="1">
        <v>0.78</v>
      </c>
      <c r="K141" s="1">
        <v>0.03</v>
      </c>
      <c r="L141" s="1">
        <v>7.0000000000000007E-2</v>
      </c>
      <c r="M141" s="1"/>
      <c r="N141" s="3">
        <v>98.759999999999991</v>
      </c>
      <c r="O141" s="2">
        <v>1169</v>
      </c>
      <c r="P141" s="2">
        <v>1E-4</v>
      </c>
      <c r="Q141" s="2" t="s">
        <v>54</v>
      </c>
      <c r="R141" s="2" t="s">
        <v>123</v>
      </c>
      <c r="S141" s="2" t="s">
        <v>137</v>
      </c>
      <c r="T141" s="5">
        <v>0.81225033288948068</v>
      </c>
      <c r="U141" s="5">
        <v>8.0225281602002499E-2</v>
      </c>
      <c r="V141" s="5">
        <v>0.19772459788152219</v>
      </c>
      <c r="W141" s="5">
        <v>0.16910229645093947</v>
      </c>
      <c r="X141" s="5">
        <v>0.16774193548387098</v>
      </c>
      <c r="Y141" s="5">
        <v>0.18598430813124109</v>
      </c>
      <c r="Z141" s="5">
        <v>6.7441110035495314E-2</v>
      </c>
      <c r="AA141" s="5">
        <v>2.0594479830148619E-2</v>
      </c>
      <c r="AB141" s="5">
        <v>2.6783197067944743E-3</v>
      </c>
      <c r="AC141" s="5">
        <v>1.0990172249815071E-2</v>
      </c>
      <c r="AD141" s="5">
        <v>4.0155267032525766E-4</v>
      </c>
      <c r="AE141" s="5">
        <v>9.211132311336272E-4</v>
      </c>
      <c r="AF141" s="5">
        <v>0</v>
      </c>
      <c r="AG141" s="1">
        <v>1.7160555001627691</v>
      </c>
      <c r="AH141" s="1"/>
      <c r="AI141" s="5">
        <v>0.47332404622836394</v>
      </c>
      <c r="AJ141" s="5">
        <v>4.6749817587131114E-2</v>
      </c>
      <c r="AK141" s="5">
        <v>0.11522039809479814</v>
      </c>
      <c r="AL141" s="5">
        <v>9.8541274705217868E-2</v>
      </c>
      <c r="AM141" s="5">
        <v>9.7748549197832199E-2</v>
      </c>
      <c r="AN141" s="5">
        <v>0.10837895867214105</v>
      </c>
      <c r="AO141" s="5">
        <v>3.9300075101940744E-2</v>
      </c>
      <c r="AP141" s="5">
        <v>1.2001056975252384E-2</v>
      </c>
      <c r="AQ141" s="5">
        <v>1.560741891238619E-3</v>
      </c>
      <c r="AR141" s="5">
        <v>6.4043221497047413E-3</v>
      </c>
      <c r="AS141" s="5">
        <v>2.3399748451444029E-4</v>
      </c>
      <c r="AT141" s="5">
        <v>5.3676191186488955E-4</v>
      </c>
      <c r="AU141" s="5">
        <v>0</v>
      </c>
      <c r="AV141" s="1">
        <v>1.0000000000000002</v>
      </c>
    </row>
    <row r="142" spans="1:48">
      <c r="A142" s="1">
        <v>49.56</v>
      </c>
      <c r="B142" s="1">
        <v>5.31</v>
      </c>
      <c r="C142" s="1">
        <v>12.49</v>
      </c>
      <c r="D142" s="1">
        <v>11.91</v>
      </c>
      <c r="E142" s="1">
        <v>4.9800000000000004</v>
      </c>
      <c r="F142" s="1">
        <v>8.75</v>
      </c>
      <c r="G142" s="1">
        <v>2.69</v>
      </c>
      <c r="H142" s="1">
        <v>1.25</v>
      </c>
      <c r="I142" s="1">
        <v>0.15</v>
      </c>
      <c r="J142" s="1">
        <v>1.07</v>
      </c>
      <c r="K142" s="1">
        <v>0.03</v>
      </c>
      <c r="L142" s="1">
        <v>0.04</v>
      </c>
      <c r="M142" s="1"/>
      <c r="N142" s="3">
        <v>98.23</v>
      </c>
      <c r="O142" s="2">
        <v>1112</v>
      </c>
      <c r="P142" s="2">
        <v>1E-4</v>
      </c>
      <c r="Q142" s="2" t="s">
        <v>79</v>
      </c>
      <c r="R142" s="2"/>
      <c r="S142" s="2" t="s">
        <v>137</v>
      </c>
      <c r="T142" s="5">
        <v>0.82490013315579236</v>
      </c>
      <c r="U142" s="5">
        <v>6.645807259073841E-2</v>
      </c>
      <c r="V142" s="5">
        <v>0.2449980384464496</v>
      </c>
      <c r="W142" s="5">
        <v>0.16576200417536535</v>
      </c>
      <c r="X142" s="5">
        <v>0.12357320099255585</v>
      </c>
      <c r="Y142" s="5">
        <v>0.15602710413694723</v>
      </c>
      <c r="Z142" s="5">
        <v>8.680219425621169E-2</v>
      </c>
      <c r="AA142" s="5">
        <v>2.6539278131634817E-2</v>
      </c>
      <c r="AB142" s="5">
        <v>2.11446292641669E-3</v>
      </c>
      <c r="AC142" s="5">
        <v>1.5076261932438622E-2</v>
      </c>
      <c r="AD142" s="5">
        <v>4.0155267032525766E-4</v>
      </c>
      <c r="AE142" s="5">
        <v>5.2635041779064407E-4</v>
      </c>
      <c r="AF142" s="5">
        <v>0</v>
      </c>
      <c r="AG142" s="1">
        <v>1.7131786538326665</v>
      </c>
      <c r="AH142" s="1"/>
      <c r="AI142" s="5">
        <v>0.48150269168387844</v>
      </c>
      <c r="AJ142" s="5">
        <v>3.879226048145102E-2</v>
      </c>
      <c r="AK142" s="5">
        <v>0.14300787480532057</v>
      </c>
      <c r="AL142" s="5">
        <v>9.6756986671838394E-2</v>
      </c>
      <c r="AM142" s="5">
        <v>7.2130948349199878E-2</v>
      </c>
      <c r="AN142" s="5">
        <v>9.107462539758393E-2</v>
      </c>
      <c r="AO142" s="5">
        <v>5.066733353349967E-2</v>
      </c>
      <c r="AP142" s="5">
        <v>1.5491249597502295E-2</v>
      </c>
      <c r="AQ142" s="5">
        <v>1.2342337570493793E-3</v>
      </c>
      <c r="AR142" s="5">
        <v>8.800169146814028E-3</v>
      </c>
      <c r="AS142" s="5">
        <v>2.3439042357136387E-4</v>
      </c>
      <c r="AT142" s="5">
        <v>3.0723615229101201E-4</v>
      </c>
      <c r="AU142" s="5">
        <v>0</v>
      </c>
      <c r="AV142" s="1">
        <v>0.99999999999999989</v>
      </c>
    </row>
    <row r="144" spans="1:48">
      <c r="A144" s="2" t="s">
        <v>197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Sheet1</vt:lpstr>
      <vt:lpstr>calibration data set</vt:lpstr>
      <vt:lpstr>test data set</vt:lpstr>
    </vt:vector>
  </TitlesOfParts>
  <Company>Unicam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Carroll</dc:creator>
  <cp:lastModifiedBy>Microsoft Office User</cp:lastModifiedBy>
  <dcterms:created xsi:type="dcterms:W3CDTF">2019-04-11T10:16:58Z</dcterms:created>
  <dcterms:modified xsi:type="dcterms:W3CDTF">2020-07-13T08:02:00Z</dcterms:modified>
</cp:coreProperties>
</file>